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09"/>
  <workbookPr codeName="EstaPastaDeTrabalho"/>
  <mc:AlternateContent xmlns:mc="http://schemas.openxmlformats.org/markup-compatibility/2006">
    <mc:Choice Requires="x15">
      <x15ac:absPath xmlns:x15ac="http://schemas.microsoft.com/office/spreadsheetml/2010/11/ac" url="https://fertilizantes.sharepoint.com/sites/HSE/Documentos Compartilhados/00 - Corporativo/00 - Estratégias/00 JORNADA HSEQ-R/00 Auditorias/04 Protocolos  Auditoria HESQ-R/"/>
    </mc:Choice>
  </mc:AlternateContent>
  <xr:revisionPtr revIDLastSave="0" documentId="8_{A6C32C6F-02A1-43BF-8394-41BFD9AE9B8E}" xr6:coauthVersionLast="47" xr6:coauthVersionMax="47" xr10:uidLastSave="{00000000-0000-0000-0000-000000000000}"/>
  <bookViews>
    <workbookView xWindow="-108" yWindow="-108" windowWidth="23256" windowHeight="12576" tabRatio="891" xr2:uid="{00000000-000D-0000-FFFF-FFFF00000000}"/>
  </bookViews>
  <sheets>
    <sheet name="RESULTADO" sheetId="12" r:id="rId1"/>
    <sheet name="Liderança Visível e Percebida" sheetId="43" r:id="rId2"/>
    <sheet name="Padrões Operacionais" sheetId="60" r:id="rId3"/>
    <sheet name="Trabalho em Altura" sheetId="66" r:id="rId4"/>
    <sheet name="Eq. Agrícolas" sheetId="39" state="hidden" r:id="rId5"/>
    <sheet name="Trabalho com Eletricidade" sheetId="63" r:id="rId6"/>
    <sheet name="Espaço Confinado" sheetId="67" r:id="rId7"/>
    <sheet name="Permissão de Trabalho" sheetId="64" r:id="rId8"/>
    <sheet name="EPIs" sheetId="19" state="hidden" r:id="rId9"/>
    <sheet name="Esp Conf" sheetId="50" state="hidden" r:id="rId10"/>
    <sheet name="Bloqueio de Energias" sheetId="68" r:id="rId11"/>
    <sheet name="Segurança Veicular" sheetId="69" r:id="rId12"/>
    <sheet name="Escavações" sheetId="70" r:id="rId13"/>
    <sheet name="Içamento e Movimentação Cargas" sheetId="71" r:id="rId14"/>
    <sheet name="Produtos Químicos" sheetId="72" r:id="rId15"/>
    <sheet name="Gerenciamento Contratadas" sheetId="74" r:id="rId16"/>
    <sheet name="Resposta a Emergências" sheetId="65" r:id="rId17"/>
    <sheet name="Caminho e Acesso Seguro" sheetId="75" r:id="rId18"/>
    <sheet name="Aprendizado com Incidentes" sheetId="62" r:id="rId19"/>
    <sheet name="Ferramentas Manuais e Equip." sheetId="83" r:id="rId20"/>
    <sheet name="Qualidade-RegulatórioMAPA" sheetId="87" r:id="rId21"/>
    <sheet name="Plano de Ação Integrado" sheetId="86" r:id="rId22"/>
    <sheet name="Fiscalizações e Multas" sheetId="88" r:id="rId23"/>
    <sheet name="Meio Ambiente" sheetId="84" r:id="rId24"/>
    <sheet name="Atendimento a Reclamação" sheetId="90" r:id="rId25"/>
    <sheet name="Controle de Entrega" sheetId="92" r:id="rId26"/>
    <sheet name="Seg. Veicular" sheetId="38" state="hidden" r:id="rId27"/>
    <sheet name="Inv. Acidentes" sheetId="42" state="hidden" r:id="rId28"/>
    <sheet name="Integridade" sheetId="56" state="hidden" r:id="rId29"/>
    <sheet name="Aplic. Acidentes" sheetId="44" state="hidden" r:id="rId30"/>
    <sheet name="Saúde" sheetId="40" state="hidden"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_FilterDatabase" localSheetId="18" hidden="1">'Aprendizado com Incidentes'!$A$11:$H$11</definedName>
    <definedName name="_xlnm._FilterDatabase" localSheetId="24" hidden="1">'Atendimento a Reclamação'!$A$11:$H$11</definedName>
    <definedName name="_xlnm._FilterDatabase" localSheetId="10" hidden="1">'Bloqueio de Energias'!$A$11:$H$11</definedName>
    <definedName name="_xlnm._FilterDatabase" localSheetId="17" hidden="1">'Caminho e Acesso Seguro'!$A$11:$H$11</definedName>
    <definedName name="_xlnm._FilterDatabase" localSheetId="25" hidden="1">'Controle de Entrega'!$A$11:$H$11</definedName>
    <definedName name="_xlnm._FilterDatabase" localSheetId="12" hidden="1">Escavações!$A$11:$H$11</definedName>
    <definedName name="_xlnm._FilterDatabase" localSheetId="6" hidden="1">'Espaço Confinado'!$A$11:$H$11</definedName>
    <definedName name="_xlnm._FilterDatabase" localSheetId="19" hidden="1">'Ferramentas Manuais e Equip.'!$A$11:$H$11</definedName>
    <definedName name="_xlnm._FilterDatabase" localSheetId="22" hidden="1">'Fiscalizações e Multas'!$A$11:$H$11</definedName>
    <definedName name="_xlnm._FilterDatabase" localSheetId="15" hidden="1">'Gerenciamento Contratadas'!$A$11:$H$11</definedName>
    <definedName name="_xlnm._FilterDatabase" localSheetId="13" hidden="1">'Içamento e Movimentação Cargas'!$A$11:$H$11</definedName>
    <definedName name="_xlnm._FilterDatabase" localSheetId="1" hidden="1">'Liderança Visível e Percebida'!$A$12:$H$12</definedName>
    <definedName name="_xlnm._FilterDatabase" localSheetId="23" hidden="1">'Meio Ambiente'!#REF!</definedName>
    <definedName name="_xlnm._FilterDatabase" localSheetId="2" hidden="1">'Padrões Operacionais'!$A$11:$H$11</definedName>
    <definedName name="_xlnm._FilterDatabase" localSheetId="7" hidden="1">'Permissão de Trabalho'!$A$11:$H$11</definedName>
    <definedName name="_xlnm._FilterDatabase" localSheetId="21" hidden="1">'Plano de Ação Integrado'!$A$11:$H$11</definedName>
    <definedName name="_xlnm._FilterDatabase" localSheetId="14" hidden="1">'Produtos Químicos'!$A$11:$H$11</definedName>
    <definedName name="_xlnm._FilterDatabase" localSheetId="20" hidden="1">'Qualidade-RegulatórioMAPA'!$A$11:$H$11</definedName>
    <definedName name="_xlnm._FilterDatabase" localSheetId="16" hidden="1">'Resposta a Emergências'!#REF!</definedName>
    <definedName name="_xlnm._FilterDatabase" localSheetId="11" hidden="1">'Segurança Veicular'!$A$11:$H$11</definedName>
    <definedName name="_xlnm._FilterDatabase" localSheetId="5" hidden="1">'Trabalho com Eletricidade'!$A$11:$H$11</definedName>
    <definedName name="_xlnm._FilterDatabase" localSheetId="3" hidden="1">'Trabalho em Altura'!$A$14:$H$14</definedName>
    <definedName name="Agosto">[1]sispecabr99!#REF!</definedName>
    <definedName name="_xlnm.Print_Area" localSheetId="29">'Aplic. Acidentes'!#REF!</definedName>
    <definedName name="_xlnm.Print_Area" localSheetId="18">'Aprendizado com Incidentes'!$A$1:$G$17</definedName>
    <definedName name="_xlnm.Print_Area" localSheetId="24">'Atendimento a Reclamação'!$A$1:$G$14</definedName>
    <definedName name="_xlnm.Print_Area" localSheetId="10">'Bloqueio de Energias'!$A$1:$G$17</definedName>
    <definedName name="_xlnm.Print_Area" localSheetId="17">'Caminho e Acesso Seguro'!$A$1:$G$14</definedName>
    <definedName name="_xlnm.Print_Area" localSheetId="25">'Controle de Entrega'!$A$1:$G$14</definedName>
    <definedName name="_xlnm.Print_Area" localSheetId="8">EPIs!$A$1:$F$19</definedName>
    <definedName name="_xlnm.Print_Area" localSheetId="4">'Eq. Agrícolas'!$A$1:$E$18</definedName>
    <definedName name="_xlnm.Print_Area" localSheetId="12">Escavações!$A$1:$G$15</definedName>
    <definedName name="_xlnm.Print_Area" localSheetId="6">'Espaço Confinado'!$A$1:$G$16</definedName>
    <definedName name="_xlnm.Print_Area" localSheetId="19">'Ferramentas Manuais e Equip.'!$A$1:$G$15</definedName>
    <definedName name="_xlnm.Print_Area" localSheetId="22">'Fiscalizações e Multas'!$A$1:$G$13</definedName>
    <definedName name="_xlnm.Print_Area" localSheetId="15">'Gerenciamento Contratadas'!$A$1:$G$14</definedName>
    <definedName name="_xlnm.Print_Area" localSheetId="13">'Içamento e Movimentação Cargas'!$A$1:$G$16</definedName>
    <definedName name="_xlnm.Print_Area" localSheetId="28">Integridade!$A$1:$E$16</definedName>
    <definedName name="_xlnm.Print_Area" localSheetId="27">'Inv. Acidentes'!$A$1:$F$14</definedName>
    <definedName name="_xlnm.Print_Area" localSheetId="1">'Liderança Visível e Percebida'!$A$1:$G$26</definedName>
    <definedName name="_xlnm.Print_Area" localSheetId="23">'Meio Ambiente'!$A$1:$G$58</definedName>
    <definedName name="_xlnm.Print_Area" localSheetId="2">'Padrões Operacionais'!$A$1:$G$14</definedName>
    <definedName name="_xlnm.Print_Area" localSheetId="7">'Permissão de Trabalho'!$A$1:$G$15</definedName>
    <definedName name="_xlnm.Print_Area" localSheetId="21">'Plano de Ação Integrado'!$A$1:$G$15</definedName>
    <definedName name="_xlnm.Print_Area" localSheetId="14">'Produtos Químicos'!$A$1:$G$15</definedName>
    <definedName name="_xlnm.Print_Area" localSheetId="20">'Qualidade-RegulatórioMAPA'!$A$1:$G$58</definedName>
    <definedName name="_xlnm.Print_Area" localSheetId="16">'Resposta a Emergências'!$A$1:$G$21</definedName>
    <definedName name="_xlnm.Print_Area" localSheetId="30">Saúde!$A$1:$D$36</definedName>
    <definedName name="_xlnm.Print_Area" localSheetId="26">'Seg. Veicular'!$A$1:$F$14</definedName>
    <definedName name="_xlnm.Print_Area" localSheetId="11">'Segurança Veicular'!$A$1:$G$15</definedName>
    <definedName name="_xlnm.Print_Area" localSheetId="5">'Trabalho com Eletricidade'!$A$1:$G$19</definedName>
    <definedName name="_xlnm.Print_Area" localSheetId="3">'Trabalho em Altura'!$A$1:$G$20</definedName>
    <definedName name="bru">[1]sispecabr99!#REF!</definedName>
    <definedName name="BVO">#REF!</definedName>
    <definedName name="BVR">#REF!</definedName>
    <definedName name="devers2">[2]MêsBase!$A$2:$Q$64</definedName>
    <definedName name="dff">#REF!</definedName>
    <definedName name="Divers">[3]MêsBase!$A$2:$Q$64</definedName>
    <definedName name="efqf">#REF!</definedName>
    <definedName name="f">[1]sispecabr99!#REF!</definedName>
    <definedName name="Fisicos">#REF!</definedName>
    <definedName name="gestores">[4]Plan1!$C$2:$C$37+#REF!</definedName>
    <definedName name="HTML_CodePage" hidden="1">1252</definedName>
    <definedName name="HTML_Control" hidden="1">{"'RR'!$A$2:$E$81"}</definedName>
    <definedName name="HTML_Description" hidden="1">""</definedName>
    <definedName name="HTML_Email" hidden="1">""</definedName>
    <definedName name="HTML_Header" hidden="1">"RR"</definedName>
    <definedName name="HTML_LastUpdate" hidden="1">"11/10/99"</definedName>
    <definedName name="HTML_LineAfter" hidden="1">FALSE</definedName>
    <definedName name="HTML_LineBefore" hidden="1">FALSE</definedName>
    <definedName name="HTML_Name" hidden="1">"Departamento de Informática"</definedName>
    <definedName name="HTML_OBDlg2" hidden="1">TRUE</definedName>
    <definedName name="HTML_OBDlg4" hidden="1">TRUE</definedName>
    <definedName name="HTML_OS" hidden="1">0</definedName>
    <definedName name="HTML_PathFile" hidden="1">"C:\Intranet\Todos os Indicadores\MeuHTML.htm"</definedName>
    <definedName name="HTML_Title" hidden="1">"Regional 4 SET99"</definedName>
    <definedName name="ImpMdb">[1]sispecabr99!#REF!</definedName>
    <definedName name="inclusão_de_novos_campos">#REF!</definedName>
    <definedName name="localidades">[5]CEARA!#REF!</definedName>
    <definedName name="mk">[5]CEARA!#REF!</definedName>
    <definedName name="NvsASD">"V2001-12-31"</definedName>
    <definedName name="NvsAutoDrillOk">"VN"</definedName>
    <definedName name="NvsElapsedTime">0.00128807870351011</definedName>
    <definedName name="NvsEndTime">36969.4292877315</definedName>
    <definedName name="NvsInstSpec">"%,FBU_FILIAL,TENTIDADES,NTMA"</definedName>
    <definedName name="NvsLayoutType">"M3"</definedName>
    <definedName name="NvsPanelEffdt">"V1990-01-01"</definedName>
    <definedName name="NvsPanelSetid">"VMODEL"</definedName>
    <definedName name="NvsReqBU">"VTEL"</definedName>
    <definedName name="NvsReqBUOnly">"VN"</definedName>
    <definedName name="NvsTransLed">"VN"</definedName>
    <definedName name="NvsTreeASD">"V2050-01-01"</definedName>
    <definedName name="NvsValTbl.BUSINESS_UNIT">"BUS_UNIT_TBL_GL"</definedName>
    <definedName name="Opções">[6]Opções!$C$2:$C$4</definedName>
    <definedName name="po">#REF!</definedName>
    <definedName name="poopo">#REF!</definedName>
    <definedName name="pppppppppppppppppppppp">#REF!</definedName>
    <definedName name="s">#REF!</definedName>
    <definedName name="se">#REF!</definedName>
    <definedName name="Sispec">[7]Sispec!$A$1:$M$65536</definedName>
    <definedName name="Sispec00">#REF!</definedName>
    <definedName name="Sispec98">#REF!</definedName>
    <definedName name="Sispec99">[8]Sispec99!$A$1:$M$65536</definedName>
    <definedName name="SispecPSAP">[9]SispecPSAP!$A$1:$M$65536</definedName>
    <definedName name="TabEmp">[8]Tabelas!$A$1:$C$74</definedName>
    <definedName name="TabImport">#REF!</definedName>
    <definedName name="TabPer">#REF!</definedName>
    <definedName name="TabUF">#REF!</definedName>
    <definedName name="Todas_as_pendencias">#REF!</definedName>
    <definedName name="Valo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2" l="1"/>
  <c r="P12" i="12" l="1"/>
  <c r="P29" i="12"/>
  <c r="P13" i="12"/>
  <c r="P22" i="12"/>
  <c r="I25" i="12" l="1"/>
  <c r="E19" i="92"/>
  <c r="F8" i="92"/>
  <c r="F22" i="12"/>
  <c r="F26" i="12"/>
  <c r="P28" i="12"/>
  <c r="F8" i="90"/>
  <c r="E21" i="90"/>
  <c r="P21" i="12" l="1"/>
  <c r="E26" i="12"/>
  <c r="E58" i="84" l="1"/>
  <c r="E43" i="84"/>
  <c r="E30" i="84"/>
  <c r="E22" i="84"/>
  <c r="F8" i="88"/>
  <c r="F8" i="86"/>
  <c r="F8" i="87"/>
  <c r="F8" i="83"/>
  <c r="F8" i="62"/>
  <c r="F8" i="75"/>
  <c r="E21" i="65"/>
  <c r="E15" i="65"/>
  <c r="F8" i="74"/>
  <c r="F8" i="72"/>
  <c r="F8" i="71"/>
  <c r="F8" i="70"/>
  <c r="F8" i="69"/>
  <c r="F8" i="68"/>
  <c r="F8" i="64"/>
  <c r="F8" i="67"/>
  <c r="F8" i="63"/>
  <c r="F8" i="66"/>
  <c r="F8" i="60"/>
  <c r="E26" i="43"/>
  <c r="E18" i="43"/>
  <c r="C26" i="12" l="1"/>
  <c r="E14" i="88"/>
  <c r="D26" i="12" l="1"/>
  <c r="F8" i="84"/>
  <c r="F8" i="65"/>
  <c r="E21" i="50" l="1"/>
  <c r="D16" i="56"/>
  <c r="D24" i="44"/>
  <c r="C24" i="44"/>
  <c r="E19" i="19"/>
  <c r="D19" i="19"/>
  <c r="D18" i="39"/>
  <c r="D21" i="50"/>
  <c r="D14" i="42"/>
  <c r="D14" i="38"/>
  <c r="E14" i="42"/>
  <c r="G23" i="12" s="1"/>
  <c r="C36" i="40"/>
  <c r="E14" i="38"/>
  <c r="F8" i="43" l="1"/>
</calcChain>
</file>

<file path=xl/sharedStrings.xml><?xml version="1.0" encoding="utf-8"?>
<sst xmlns="http://schemas.openxmlformats.org/spreadsheetml/2006/main" count="1379" uniqueCount="735">
  <si>
    <t>AUDITORIA HESQ-R</t>
  </si>
  <si>
    <t xml:space="preserve">SAÚDE E SEGURANÇA DO TRABALHO (40%) </t>
  </si>
  <si>
    <t>RESULTADO - 3° CICLO</t>
  </si>
  <si>
    <t xml:space="preserve">GOVERNANÇA REGULATÓRIA (35%) </t>
  </si>
  <si>
    <t>NOTA</t>
  </si>
  <si>
    <t>Aprendizado com Incidentes</t>
  </si>
  <si>
    <t>Documentação/Reclamação</t>
  </si>
  <si>
    <t>Bloqueio de Energias</t>
  </si>
  <si>
    <t>Fiscalizações e Multas</t>
  </si>
  <si>
    <t>Caminho Seguro para Circulação e Acessos</t>
  </si>
  <si>
    <t>Housekeeping</t>
  </si>
  <si>
    <t>Escavações</t>
  </si>
  <si>
    <t>Plano de Ação Integrado</t>
  </si>
  <si>
    <t>Gerenciamento de Contratadas</t>
  </si>
  <si>
    <t>Regulatório Legislação</t>
  </si>
  <si>
    <t>Gerenciamento de Crise e Resposta a Emergências</t>
  </si>
  <si>
    <t>Regulatório Operacional</t>
  </si>
  <si>
    <t>Içamento e Movimentação de Cargas</t>
  </si>
  <si>
    <t>Média</t>
  </si>
  <si>
    <t>Inspeção Ferramentas Manuais e Equipamentos</t>
  </si>
  <si>
    <t>Resultado</t>
  </si>
  <si>
    <t>Liderança Visível e Percebida</t>
  </si>
  <si>
    <t>Padrões Operacionais para Atividades</t>
  </si>
  <si>
    <t xml:space="preserve">MEIO AMBIENTE (15%) </t>
  </si>
  <si>
    <t>Permissão de Trabalho</t>
  </si>
  <si>
    <t>Produtos Químicos</t>
  </si>
  <si>
    <t>Controle Ambientais</t>
  </si>
  <si>
    <t>Segurança Veicular Frota Leve</t>
  </si>
  <si>
    <t>Gestão de Resíduos</t>
  </si>
  <si>
    <t>Trabalho com Eletricidade</t>
  </si>
  <si>
    <t>Monitoramentos Ambientais</t>
  </si>
  <si>
    <t>Trabalho em Altura</t>
  </si>
  <si>
    <t>Regulatório Ambiental</t>
  </si>
  <si>
    <t>Trabalho em Espaço  Confinado</t>
  </si>
  <si>
    <t>Media Final</t>
  </si>
  <si>
    <t>Nota final</t>
  </si>
  <si>
    <t>QUALIDADE FOCO NO CLIENTE (10%)</t>
  </si>
  <si>
    <t>SST</t>
  </si>
  <si>
    <t>REG</t>
  </si>
  <si>
    <t>MA</t>
  </si>
  <si>
    <t>QUA</t>
  </si>
  <si>
    <t>Atendimento a Reclamação do Clientes</t>
  </si>
  <si>
    <t>Controle de Entrega</t>
  </si>
  <si>
    <t xml:space="preserve">Resultado </t>
  </si>
  <si>
    <t>DIRETRIZES DO SISTEMA DE GESTÃO</t>
  </si>
  <si>
    <t>Engajamento da Liderança, 
Empregados e Contratados</t>
  </si>
  <si>
    <t>Gerenciamento de 
Contratadas e Visitantes</t>
  </si>
  <si>
    <t>Controle de 
Documentos e Registros</t>
  </si>
  <si>
    <t>Segurança do Produto</t>
  </si>
  <si>
    <t>Governança Regulatória</t>
  </si>
  <si>
    <t>Aprendizando com Incidentes</t>
  </si>
  <si>
    <t>Desenvolvimento de 
Competências e Habilidades</t>
  </si>
  <si>
    <t>Confiabilidade das Instalações, 
Máquinas e Equipamentos</t>
  </si>
  <si>
    <t>Desenvlvimento de 
Comportamento e Cultura</t>
  </si>
  <si>
    <t>Relacionamento 
com Partes Interessadas</t>
  </si>
  <si>
    <t>Padrões Operacionais 
para as Atividades</t>
  </si>
  <si>
    <t>Gerenciamento e Mudanças</t>
  </si>
  <si>
    <t>Gerenciamento de Crise e 
Resposta a Emergências</t>
  </si>
  <si>
    <t>Gerenciamento de 
Riscos e Controles HESQR</t>
  </si>
  <si>
    <t xml:space="preserve">CICLO DE AUDITORIAS </t>
  </si>
  <si>
    <t>REGRAS</t>
  </si>
  <si>
    <t>RANGE</t>
  </si>
  <si>
    <t>Ciclo semestral de auditoria presencial com equipe HESQR;</t>
  </si>
  <si>
    <t xml:space="preserve">As ações serão elaboradas pelas unidades e validadas pelo auditor líder de cada unidade; </t>
  </si>
  <si>
    <t>INEXISTENTE</t>
  </si>
  <si>
    <t>Segundo ciclo com equipe interna;</t>
  </si>
  <si>
    <t>Auditor aplica o cartão verde nas abordagens c/ melhores práticas valorizando o reconhecimento</t>
  </si>
  <si>
    <t xml:space="preserve">1% A 49% </t>
  </si>
  <si>
    <t>INSUFICIENTE</t>
  </si>
  <si>
    <t>Terceiro ciclo com equipe interna e consultoria;</t>
  </si>
  <si>
    <t>Reconhecimento dos destaques que receberam o cartão verde durante as abordagens dos auditores.</t>
  </si>
  <si>
    <t>50% A 79%</t>
  </si>
  <si>
    <t>REGULAR</t>
  </si>
  <si>
    <t>Fechamento anual com base na média das duas auditorias;</t>
  </si>
  <si>
    <t>Resultado da auditoria</t>
  </si>
  <si>
    <t>Peso</t>
  </si>
  <si>
    <t>80% a 89%</t>
  </si>
  <si>
    <t>BOM</t>
  </si>
  <si>
    <t>Agenda e protocolos disponibilizado com prazo mínimo de 10 dias que antecede o ciclo;</t>
  </si>
  <si>
    <t>Saúde &amp; Segurança do Trabalho</t>
  </si>
  <si>
    <t>90% a 100%</t>
  </si>
  <si>
    <t>EXCELENTE</t>
  </si>
  <si>
    <t>Trófeu transitório e a unidade que conquistar o melhor resultado três vezes consecutiva ficará com o troféu;</t>
  </si>
  <si>
    <t>Gestão de Meio Ambiente</t>
  </si>
  <si>
    <t>Housekeeping será consolidado em protocolo específico para composição do resultado anual;</t>
  </si>
  <si>
    <t>Gestão de Requisitos Legais</t>
  </si>
  <si>
    <t>Avaliação da Gestão Requisitos Legais será realizada no 3° Ciclo com a consultoria Rocha&amp;Cerqueira;</t>
  </si>
  <si>
    <t>Qualidade/Regulatórios</t>
  </si>
  <si>
    <t>Auditorias cruzadas entre as unidades;</t>
  </si>
  <si>
    <t>Gestão do Plano de Ação Integrado</t>
  </si>
  <si>
    <t>Auditor líder será um gerente da diretoria HSEQR;</t>
  </si>
  <si>
    <t>Ao fim da semana de auditoria as informações serão entregues à unidade p/ elaborar as ações;</t>
  </si>
  <si>
    <t>Foco no Cliente</t>
  </si>
  <si>
    <t>Diretriz 1 
Liderança Visível e Percebida</t>
  </si>
  <si>
    <t>Avaliação:</t>
  </si>
  <si>
    <r>
      <t xml:space="preserve"> [ </t>
    </r>
    <r>
      <rPr>
        <b/>
        <sz val="11"/>
        <rFont val="Calibri"/>
        <family val="2"/>
        <scheme val="minor"/>
      </rPr>
      <t xml:space="preserve">4 </t>
    </r>
    <r>
      <rPr>
        <sz val="11"/>
        <rFont val="Calibri"/>
        <family val="2"/>
        <scheme val="minor"/>
      </rPr>
      <t xml:space="preserve">]Excelente                    [ </t>
    </r>
    <r>
      <rPr>
        <b/>
        <sz val="11"/>
        <rFont val="Calibri"/>
        <family val="2"/>
        <scheme val="minor"/>
      </rPr>
      <t>3</t>
    </r>
    <r>
      <rPr>
        <sz val="11"/>
        <rFont val="Calibri"/>
        <family val="2"/>
        <scheme val="minor"/>
      </rPr>
      <t xml:space="preserve"> ]Bom                    [ </t>
    </r>
    <r>
      <rPr>
        <b/>
        <sz val="11"/>
        <rFont val="Calibri"/>
        <family val="2"/>
        <scheme val="minor"/>
      </rPr>
      <t>2</t>
    </r>
    <r>
      <rPr>
        <sz val="11"/>
        <rFont val="Calibri"/>
        <family val="2"/>
        <scheme val="minor"/>
      </rPr>
      <t xml:space="preserve"> ]Regular                    [ </t>
    </r>
    <r>
      <rPr>
        <b/>
        <sz val="11"/>
        <rFont val="Calibri"/>
        <family val="2"/>
        <scheme val="minor"/>
      </rPr>
      <t>1</t>
    </r>
    <r>
      <rPr>
        <sz val="11"/>
        <rFont val="Calibri"/>
        <family val="2"/>
        <scheme val="minor"/>
      </rPr>
      <t xml:space="preserve"> ] Insuficiente                    [ </t>
    </r>
    <r>
      <rPr>
        <b/>
        <sz val="11"/>
        <rFont val="Calibri"/>
        <family val="2"/>
        <scheme val="minor"/>
      </rPr>
      <t>0</t>
    </r>
    <r>
      <rPr>
        <sz val="11"/>
        <rFont val="Calibri"/>
        <family val="2"/>
        <scheme val="minor"/>
      </rPr>
      <t xml:space="preserve"> ] Inexistente                    [ </t>
    </r>
    <r>
      <rPr>
        <b/>
        <sz val="11"/>
        <rFont val="Calibri"/>
        <family val="2"/>
        <scheme val="minor"/>
      </rPr>
      <t>NA</t>
    </r>
    <r>
      <rPr>
        <sz val="11"/>
        <rFont val="Calibri"/>
        <family val="2"/>
        <scheme val="minor"/>
      </rPr>
      <t xml:space="preserve"> ] Não Aplicável</t>
    </r>
  </si>
  <si>
    <t>Nome dos Auditados:</t>
  </si>
  <si>
    <t>Nº de Entrevistados</t>
  </si>
  <si>
    <t>Empregados</t>
  </si>
  <si>
    <t>Contratados</t>
  </si>
  <si>
    <t>Motoristas</t>
  </si>
  <si>
    <t>Nome do Auditor:</t>
  </si>
  <si>
    <t>RESULTADO</t>
  </si>
  <si>
    <t>NA</t>
  </si>
  <si>
    <t>Nº</t>
  </si>
  <si>
    <t>REQUISITO</t>
  </si>
  <si>
    <t xml:space="preserve"> VERIFICAÇÃO DA EVIDÊNCIA OBJETIVA</t>
  </si>
  <si>
    <t>CONSTATAÇÃO</t>
  </si>
  <si>
    <t>GERENTE</t>
  </si>
  <si>
    <t>GUIA</t>
  </si>
  <si>
    <t>AVALIAÇÃO</t>
  </si>
  <si>
    <t>RASTREABILIDADE</t>
  </si>
  <si>
    <t>EVIDÊNCIA</t>
  </si>
  <si>
    <t>Acompanhamento de Objetivos e Metas</t>
  </si>
  <si>
    <t xml:space="preserve">■ As metas de Segurança do Trabalho (individuais) foram definidas para o seu time? </t>
  </si>
  <si>
    <t>■ Verificar a realização da apresentação das metas dos atos de segurança para os coordenadores e supervisores. 
■ Entrevistar no mínino 3 líderes (supervisor/coordenador) para verificação quanto ao conhecimento das metas individuais.
■ O acompanhamento das metas deve ser realizado na reunião mensal HSE com indicadores de performance.
■ Verificar nas entrevistas QUEM (Gerente) realizou a apresentação e Nível de Conhecimento dos Supervisores e Coordenadores nas metas.</t>
  </si>
  <si>
    <t>Comitês e Reuniões</t>
  </si>
  <si>
    <t xml:space="preserve">■ É realizado a reunião mensal HSE? </t>
  </si>
  <si>
    <r>
      <t>■ A reunião deverá liderada pelo gerente da unidade;
■ Deve abordar no mínimo os indicadores das metas individuais dos</t>
    </r>
    <r>
      <rPr>
        <b/>
        <sz val="9"/>
        <rFont val="Arial"/>
        <family val="2"/>
      </rPr>
      <t xml:space="preserve"> atos de segurança/plano de ação dos desvios/análise das ações dos incidentes/resultado do TRI</t>
    </r>
    <r>
      <rPr>
        <sz val="9"/>
        <rFont val="Arial"/>
        <family val="2"/>
      </rPr>
      <t xml:space="preserve"> mensal/Boas Práticas HSE/Andamento dos </t>
    </r>
    <r>
      <rPr>
        <b/>
        <sz val="9"/>
        <rFont val="Arial"/>
        <family val="2"/>
      </rPr>
      <t>CAPEX de Segurança e Meio Ambiente/Licenças</t>
    </r>
    <r>
      <rPr>
        <sz val="9"/>
        <rFont val="Arial"/>
        <family val="2"/>
      </rPr>
      <t xml:space="preserve"> e condicionantes/Ata de reunião com plano de ação, prazos e responsáveis.</t>
    </r>
  </si>
  <si>
    <t>Papéis e Responsabilidades</t>
  </si>
  <si>
    <t xml:space="preserve">■ Como é realizado a gestão de regras de ouro na unidade? </t>
  </si>
  <si>
    <t>■ Participação no comitê administrativo com registro através de ata e constituído pelo líder do empregado e/ou contrato, gerente da unidade, gerente de segurança e líder de recursos humanos;
■ Verificar se as Regras de Ouro foram divulgadas para empregados (entrevistar 5 empregados);
■ Entrevistar no mínino 3 líderes (supervisor/coordenador) para verificar a participação no comitê administrativo;
■ O gerente deve avaliar as regras de ouro aplicadas na reunião mensal HSE com indicador de performance.</t>
  </si>
  <si>
    <t xml:space="preserve">■ Há priorização de investimentos em HSEQ-R na unidade? </t>
  </si>
  <si>
    <t>■ Apresentação  da relação do CAPEX de Segurança e Meio Ambiente;
■ O CAPEX deve estar relacionado com os principais riscos da unidade tais como: Relatório das Instalações Elétricas e SPDA NR-10, Apreciação de Riscos NR-12, Proteção Contra Incêndios NR-23, Proteção Contra Queda Altura NR-35, Acessibilidade e Proteção do Caminho Seguro;
■ Verificar os relatórios com as recomendações, a prioriação e aprovação com base nos principais riscos; (é necessário apresentar a lista de cada relatório com as recomendações)
■ Verificar a lista de CAPEX 2021 e o tratamento das recomendações definidas nos relatórios.</t>
  </si>
  <si>
    <t>■ Como é conduzido o processo de análise dos incidentes que ocorrem em sua unidade?</t>
  </si>
  <si>
    <t>■ O gerente da unidade deve liderar análise com participação do facilitador para aplicação da ferramenta de investigação;
■ Solicitar para o gerente explicar as 3 últimas ocorrências na unidade TRI e HPI. (para unidades que reportaram analisar desvios de Alto ou Maior potencial);
■ Se nao houver HPI reportado, analisar abrangência dos eventos de outras unidades.
■ Verificar se os resultados ações ferramentas implementadas até o momento reduziram o potencial risco de recorrência.</t>
  </si>
  <si>
    <t xml:space="preserve">Motivação e Reconhecimento em HESQ-R </t>
  </si>
  <si>
    <t>■ Como é realizado o reconhecimento pelas iniciativas HESQ-R aplicadas na unidade?</t>
  </si>
  <si>
    <t xml:space="preserve">■ Deverá apresentar o critério estabelecido para o reconhecimento considerando no mínimo:
-Isento de Atestado de Saúde Ocupacional vencido
-Isento de treinamentos regulatórios vencidos
-Isento da gestão de consequências (advertência verbal/advertência escrita/suspensão);
-Realização de reportes de desvios de segurança;
-Participação no DDS.
■ Avaliação do Reconhecido com aprovação da área de HSE.
■ Verificar os últimos 5 reconhecimentos realizados na unidade e o critério adotado;
■ Verificar se há existência de algum apontamento de desvio do empregado ou contratado nos relatórios da segurança;
</t>
  </si>
  <si>
    <t>COORDENADORES E SUPERVISORES</t>
  </si>
  <si>
    <t>■ Quais são as metas individuais de Segurança do Trabalho definidas?</t>
  </si>
  <si>
    <t>■ Entrevistar no mínino 3 líderes (supervisor/coordenador) para verificação quanto ao conhecimento das suas metas individuais.
■ Analisar se os líderes conhece o objetivo de cada meta.</t>
  </si>
  <si>
    <t xml:space="preserve">■ Você participa das reuniões mensais de HESQ-R? </t>
  </si>
  <si>
    <t>■ Verificar se os líderes conhecem o TRI mensal e meta da unidade.
■ Analisar Você informa sobre os riscos na operação? Existe um processo para reportar os problemas de SSMA para o gerente da unidade?</t>
  </si>
  <si>
    <t>■ Você conhece a sistemática para aplicação das regras de ouro?</t>
  </si>
  <si>
    <t>■ Solicitar para exemplificar situações que ocorreram na unidade recentemente em que houve aplicação de regra de ouro;
■ Verificar se a liderança já aplicou alguma regra de ouro;
■ Como a gerência assegura a efetividade do processo de regra de ouro da unidade. Entrevistar no minimo 05 operadores (empregados e contratados) para analisar o conhecimento das Regras de Ouro.</t>
  </si>
  <si>
    <t xml:space="preserve">■ Você conhece os investimentos em HESQ-R da unidade? </t>
  </si>
  <si>
    <t>■ Solicitar 5 exemplos de locais onde foram aplicados os investimentos de HSEQ-R;
■ Verificar se os exemplos CAPEX estão relacionados com os principais riscos da unidade tais como: Relatório das Instalações Elétricas e SPDA NR-10, Apreciação de Riscos NR-12, Proteção Contra Incêndios NR-23, Proteção Contra Queda Altura NR-35, Acessibilidade e Proteção do Caminho Seguro;</t>
  </si>
  <si>
    <t>■ Você já participou da análises de incidentes ocorridos em sua área? Acompanha a implementação das ações corretivas?</t>
  </si>
  <si>
    <t>■ Solicitar para explicar as 2 últimas ocorrências na unidade TRI e HPI. (para unidades que reportaram analisar desvios de Alto ou Maior potencial);
■ Verificar como é realizado o acompanhamento das ações corretivas.</t>
  </si>
  <si>
    <t>■ Como você reconhece no time as boas práticas de HSE?</t>
  </si>
  <si>
    <t>■ Solicitar para exemplificar como é realizado oreconhecimento realizado na unidade.
■ Verificar a participação na avaliação do reconhecimento.</t>
  </si>
  <si>
    <t>Diretriz 6 
Padrões Operacionais para Atividades</t>
  </si>
  <si>
    <t>EVIDÊNCIA OBJETIVA</t>
  </si>
  <si>
    <t xml:space="preserve">■ A unidade possui de inventário completo das atividades? </t>
  </si>
  <si>
    <t>■ É realizado um planejamento para implantação e treinamento dos padrões identificados como críticos (interação Homem Máquina) p/ unidade;
■ Operações de máquinas, equipamentos, coleta de amostras, carga e descarga possuem procedimento operacional com avaliação os riscos.
■ Quanto não possui procedimento operacional é realizado a emissão de APR e ATR para realização da atividade.</t>
  </si>
  <si>
    <t xml:space="preserve">■ Nas atividades que possuem procedimentos operacionais, tem evidências de treinamentos? </t>
  </si>
  <si>
    <t>■ O empregado e/ou contratado deve ser treinado no procedimento para conhecimento dos riscos e as medidas de controle.
■ Selecionar no mínimo 5 atividades de acordo com a criticidade e histórico e incidentes e verificar em campo o cumprimento do passo a passo (EPIs/EPCs/principais etapas/ riscos e controles estabelecidos)
■ O empregado e/ou contratado devem saber onde podem consultar os procedimentos operacionais.</t>
  </si>
  <si>
    <t>■ A utilização de pá carredeira fora da área de carregamento dos armazéns para  movimentação de materiais é realizado mediante autorização formal?</t>
  </si>
  <si>
    <t>■ É realizado a emissão da ATR AUTORIZAÇÃO DE TRABALHO DE RISCO - VEÍCULOS PESADO CORP-HSE-ANX 1005, precedido por análise preliminar de risco para atividade não rotineiras (movimentação de peças, transporte de materiais,...).
■ As atividades rotineiras de movimentação de materiais com a pá carregadeira estão desobrigadas da elaboração de ATR, desde que exista procedimento operacional padrão, planejamento e treinamento dos responsáveis pela execução.</t>
  </si>
  <si>
    <t xml:space="preserve">■ Os coordenadores e supervisores tem conhecimentos e sabem explicar os procedimentos operacionais? </t>
  </si>
  <si>
    <t>■ Selecionar no mínimo 5 atividades de acordo com a criticidade e histórico e incidentes e verificar em campo o cumprimento do passo a passo (EPIs/EPCs/principais etapas/ riscos e controles estabelecidos)</t>
  </si>
  <si>
    <t>Diretriz 6 
Padrões Operacionais para Atividades [TRABALHO EM ALTURA]</t>
  </si>
  <si>
    <t>HSE.PRO.0002 TRABALHO EM ALTURA</t>
  </si>
  <si>
    <t>■ O carregamento, enlonamento de veículos pesados e pilha de fertilizantes possuem acesso adequado para realização do trabalho em altura?</t>
  </si>
  <si>
    <t>■ A escada fixa e plataforma de acesso ao carregamento deve estar acessível ao modelo e altura do caminhão;
■ Existência de escada portátil para descida e subida da carroceria;
■ Motorista são manitdos dentro da cabine do veículo durante todo carregamento ou em área segura pre definida e sinalizada.</t>
  </si>
  <si>
    <t>■ O enlonamento e/ou acesso a pilha de fertilizantes possuem proteção adequada para realização do trabalho em altura?</t>
  </si>
  <si>
    <t>■ Verifiar os meios de acesso na pilha de fertilizantes e a proteção contra quedas e engolfamento.</t>
  </si>
  <si>
    <t>■ Durante o carregamento é mantido e aplicado as medidas de controle necessárias para garantir a movimentação segura o caminhão?</t>
  </si>
  <si>
    <r>
      <t xml:space="preserve">■  Semáforo padrão (PARE-VERMELHO/RÉ-AMARELO/SIGA-VERDE);
■  Fiscais de pista para colocação e retirada das placas de sinalização;
■  Entrevistar 5 fiscais de pistas para verificar o conhecimento no procedimento de carregamento.
■ </t>
    </r>
    <r>
      <rPr>
        <sz val="9"/>
        <color theme="1"/>
        <rFont val="Arial"/>
        <family val="2"/>
      </rPr>
      <t>Fiscais de pistas treinados e aprovados.
■ Fiscais de pistas realizando inspeção antes de liberar movimentação.</t>
    </r>
  </si>
  <si>
    <t xml:space="preserve">■  Os empregados e contratados estão capacitados para trabalho em altura? </t>
  </si>
  <si>
    <t>■ Verificar os certificados de treinamento para trabalho em altura no RH de 5 empregados e 5 contratados.
■ Verificar a aptidão para trabalho em altura consignada no atestado de saúde ocupacional (ASO);
■ Para empregados e contratados que utlizam a PEMT-Plataforma Elevatória Móvel de Trabalho verificar os certificados de treinamento. (verificar no mínimo 03 empregados e/ou contratados)
■ Entrevistar no minimo 05 pessoas e verificar conhecimento quanto aos riscos de trabalho em altura.</t>
  </si>
  <si>
    <t>■ As linhas de vida e pontos de ancoragem com viga "perfil I" possuem projeto e as especifcações técnicas do dimensionamento?</t>
  </si>
  <si>
    <t>■ A unidade deve possuir a memória de cálculo do projeto com o detalhamento e as especificação dos dispositivos de ancoragem, ancoragens estruturais e elementos de fixação utilizados e ART de um profissional legalmente habilitado;
■ Plano de manutenção, pintura, inspeção contra corrosão;
■ Cintos de segurança modelo paraquedista conjugado no trava quedas da mesma marca do fabricante;
■ Estrutura em viga "perfil I" com trole.</t>
  </si>
  <si>
    <t>■ As linhas de vida e pontos de ancoragem com cabo de aço possuem projeto e as especifcações técnicas do dimensionamento?</t>
  </si>
  <si>
    <t>■ A unidade deve possuir a memória de cálculo do projeto com o detalhamento e as especificação dos dispositivos de ancoragem, ancoragens estruturais e elementos de fixação utilizados e ART de um profissional legalmente habilitado;
■ Cintos de segurança modelo paraquedista conjugado no trava quedas da mesma marca do fabricante;
■ Linha de vida com cabo de aço com dispositivos para evitar a flexa.
■ Plano de manutenção e inspeção contra corrosão.</t>
  </si>
  <si>
    <t xml:space="preserve">■ A inspeção periódica das linhas de vida e pontos de ancoragem é realizada no máximo a cada 12 meses? </t>
  </si>
  <si>
    <t>■ Emissão de relatório considerando o projeto do sistema de ancoragem e o de montagem, respeitando as instruções do fabricante contendo as não conformidades com as recomendações e propostas de adequação, devidamente programada com prazo e responsável. Realizado por profissional habilitado (técnico de edificações, engenheiro mecânico, engenheiro civil).</t>
  </si>
  <si>
    <t>■ As ações definidas na abrangência de incidentes relacionados com queda de altura estão implementadas?</t>
  </si>
  <si>
    <t>■ Utilização de trava quedas com no máximo 3,5m;
■ Dispositivo nas extremidades do trilho que possibilita a ruptura em caso de movimentação do veículo pesado ("stop" de fim de curso)</t>
  </si>
  <si>
    <t xml:space="preserve">■ A unidade realiza inspeções periódicas escadas, andaimes, PEMT-Plataforma Elevatória Móvel de Trabalho? </t>
  </si>
  <si>
    <t>■ Verificação dos check list utilizados para inspeções periódicas;
■ Registro das não conformidades com as recomendações e propostas de adequação, devidamente programada com prazo e responsável.</t>
  </si>
  <si>
    <t>■ Para atividades rotineiras de carregamento, foi desenvolvido procedimento operacional para trabalho em altura?</t>
  </si>
  <si>
    <t>■  Verificar o procedimento operacional com as etapas, análise de riscos e as medidas de proteção coletiva e individual;
■ Todos os envolvidos no trabalho em altura estão treinados nos procedimento operacional;
■  Caso não haja procedimento operacional para atividades rotineiras, estão emitindo APR e ATR.</t>
  </si>
  <si>
    <t>Diretriz 5: Equipamentos Agrícolas</t>
  </si>
  <si>
    <r>
      <t xml:space="preserve"> [ </t>
    </r>
    <r>
      <rPr>
        <b/>
        <sz val="11"/>
        <rFont val="Times New Roman"/>
        <family val="1"/>
      </rPr>
      <t xml:space="preserve">4 </t>
    </r>
    <r>
      <rPr>
        <sz val="11"/>
        <rFont val="Times New Roman"/>
        <family val="1"/>
      </rPr>
      <t xml:space="preserve">]Excelente                 [ </t>
    </r>
    <r>
      <rPr>
        <b/>
        <sz val="11"/>
        <rFont val="Times New Roman"/>
        <family val="1"/>
      </rPr>
      <t>3</t>
    </r>
    <r>
      <rPr>
        <sz val="11"/>
        <rFont val="Times New Roman"/>
        <family val="1"/>
      </rPr>
      <t xml:space="preserve"> ]Bom                  [ </t>
    </r>
    <r>
      <rPr>
        <b/>
        <sz val="11"/>
        <rFont val="Times New Roman"/>
        <family val="1"/>
      </rPr>
      <t>2</t>
    </r>
    <r>
      <rPr>
        <sz val="11"/>
        <rFont val="Times New Roman"/>
        <family val="1"/>
      </rPr>
      <t xml:space="preserve"> ]Regular              [ </t>
    </r>
    <r>
      <rPr>
        <b/>
        <sz val="11"/>
        <rFont val="Times New Roman"/>
        <family val="1"/>
      </rPr>
      <t>1</t>
    </r>
    <r>
      <rPr>
        <sz val="11"/>
        <rFont val="Times New Roman"/>
        <family val="1"/>
      </rPr>
      <t xml:space="preserve"> ] Insuficiente               [ </t>
    </r>
    <r>
      <rPr>
        <b/>
        <sz val="11"/>
        <rFont val="Times New Roman"/>
        <family val="1"/>
      </rPr>
      <t>0</t>
    </r>
    <r>
      <rPr>
        <sz val="11"/>
        <rFont val="Times New Roman"/>
        <family val="1"/>
      </rPr>
      <t xml:space="preserve"> ] Não Aplica</t>
    </r>
  </si>
  <si>
    <t>Responsável:</t>
  </si>
  <si>
    <t>No</t>
  </si>
  <si>
    <t>Tipo</t>
  </si>
  <si>
    <t>Itens do Procedimento</t>
  </si>
  <si>
    <t>Agrícola</t>
  </si>
  <si>
    <t>OBSERVAÇÕES</t>
  </si>
  <si>
    <t>Entrev.</t>
  </si>
  <si>
    <t>O Operador conhece os principais riscos do equipamento que opera? Sabe qual é o procedimento de parada e partida? Solicitar demonstração. O mecânico sabe quais os pontos que devem ser bloqueados? Há disponibilidade de equipamentos de bloqueio no local? Os mecânicos possuem cadeados individuais?</t>
  </si>
  <si>
    <t>As parte móveis e girantes estão protegidas? Há intertravamento entre as partes móveis e suas proteções? O equipamento possui todos os componentes obrigatórios (cinto de segurança, farol, luz de ré, exintor de incêndio, alarme de ré, sinal sonoro de partida)? Existe plano de manuteção das máquinas? O plano está sendo executado em dia?</t>
  </si>
  <si>
    <t>O operador/mecânico conhece o processo de bloqueio (LOTO) e sabe como realiza-lo?</t>
  </si>
  <si>
    <t>Durante as atividades, há necessidade de entrar em contato ou ficar sob alguma parte do equipamento? Se sim, existe o duplo bloqueio? Verificar o conhecimento do operador sobre este tema e a percepção de risco (esmagamento).</t>
  </si>
  <si>
    <t>O operador conhece o procedimento de parada obrigatória (controles na posição neutra, acionamento dos freios, calço no equipamento)?</t>
  </si>
  <si>
    <t>Existe alguma sistemática implementada para abastecimento dos equipamentos (afastamento de qualquer pessoa maior que 7,5m)? Pergunte ao operador se ele sabe por que isso é importante? Como funciona? Quem é o responsável por esse procedimento acontecer na prática?</t>
  </si>
  <si>
    <t>Observ.</t>
  </si>
  <si>
    <t>Observar os pontos do equipamento onde tem risco de "embuchamento" e se suas aberturas de acesso são intertravadas?</t>
  </si>
  <si>
    <t>As partes móveis estão 100% protegidas (ex.: cardan)? Existe a possibilidade de alguém se ferir? Caso haja alguma abertura com proteção móvel, a mesma é intertravada?</t>
  </si>
  <si>
    <t>O equipamento possui todos os componentes obrigatórios (cinto de segurança, extintor, alarme de ré, sinal sonoro na partida, intertravamento no banco) e eles são efetivos?</t>
  </si>
  <si>
    <t>Registro</t>
  </si>
  <si>
    <t>Como é realizado o transporte do maquinário? Em quais horários é feito? Obs.: cruze informações de registros com entrevistas junto aos operadores.</t>
  </si>
  <si>
    <t>É realizada a manutenção preventiva nos equipamentos conforme orientação do fabricante? Solicitar evidências das últimas realizadas.</t>
  </si>
  <si>
    <t>Obsev</t>
  </si>
  <si>
    <t>Identifique 05 ações previstas no plano de ação dos primeiros ciclos do Prisma e avalie seu planejamento e/ou sua efetividade de implantação</t>
  </si>
  <si>
    <t>Porcentagem do procedimento aplicado</t>
  </si>
  <si>
    <t>Diretriz 6 
Padrões Operacionais para Atividades [TRABALHO COM ELETRICIDADE]</t>
  </si>
  <si>
    <t>HSE.PRO-0001
TRABALHO COM ELETRICIDADE</t>
  </si>
  <si>
    <t xml:space="preserve">■ Os eletricistas empregados e contratados são qualificados para trabalho em instalações elétricas? </t>
  </si>
  <si>
    <t>■ Verificar os certificados de treinamento básico NR-10, treinamento complementar SEP e treinamento específico para áreas classificadas de todos os eletricistas.
■ Verificar o primeiro certificado de formação e os certificados de treinamento de reciclagem bienal.</t>
  </si>
  <si>
    <t>■ Todo eletricista possui de anuência formal da empresa?</t>
  </si>
  <si>
    <t>■ A competência (Habilitação, Qualificação e Capacitação) e abrangência da autorização devem estar descritas na carta de anuência de cada empregado e contratado.
■ A carta de anuência deve estar atualizada, assinada pelo empregado, responsável legal e/ou preposto e mantida no prontuário individual do RH.</t>
  </si>
  <si>
    <t>■  Nas áreas operacionais, todas as tomadas e plugs são de padrão industrial tipo Steck ou Scame e áreas administrativas possuem tomadas com 3 pinos?</t>
  </si>
  <si>
    <t>■ Os plugs e as tomadas devem ser protegidos contra penetração de umidade ou água. 
■ É obrigatório o uso do conjunto plug/tomada para a ligação dos equipamentos elétricos ao circuito de alimentação.
■ As áreas operacionais devem possuir tomadas padrão industrial com diferencial residual (DR).
■Não é permitido o uso de transformador e adaptador benjamin T em qualquer área.</t>
  </si>
  <si>
    <t xml:space="preserve">■ Existem na área, extensões elétricas, fios e/ou tomadas  com danos aparentes e mau estado de conservação? </t>
  </si>
  <si>
    <t>■ As extensões devem ser feitas com cabos de dupla isolação para evitar o contato com partes vivas dos condutores nus ou descobertos e não devem possuir emendas.</t>
  </si>
  <si>
    <t xml:space="preserve">■ O sistema de aterramentos estão adequado? </t>
  </si>
  <si>
    <t>■ Verificar laudo do SPDA Incluindo projetos, estudo de continuidade e equipotencialização, nas áreas administrativas (ar condicionados, mesas de trabalho, luminárias, bebedouro..etc), equipamentos estáticos metálicos no campo; estrutruturas metálicas como guarda corpo, plataformas e equipamentos.</t>
  </si>
  <si>
    <t xml:space="preserve">■ Os quadros e painéis elétricos, CCMs estão adequados? </t>
  </si>
  <si>
    <t>■ Sinalização destinada à advertência e à identificação dos riscos existentes como a tensão seguidas do pictograma;
■ Estão travados e fechados com acesso permitido somente para pessoas autorizadas;
■ Nos CCMs estão determinadas a pintura com marcação das distâncias da zona risco e zona controlada e placa con tensão nominal, nível de proteção do EPI, distância segura e energia incidente</t>
  </si>
  <si>
    <t>■ As ferramentas manuais são adequadas?</t>
  </si>
  <si>
    <t xml:space="preserve">■ As ferramentas manuais destinadas a trabalhos em adjacências de peças sob tensões até 1000v em corrente alternada (valor efetivo) ou 1500v em corrente contínua devem ter isolamento para proteção dos empregados e contratados contra choques elétricos.
■ As ferramentas com isolamento elétrico devem ser sempre inspecionadas de modo a não apresentarem defeitos de isolação, como trincas, bolhas, má aderência e testes elétricos e ensaios de laboratório anualmente bem como, a emissão do relatório de ensaio dos equipamentos. </t>
  </si>
  <si>
    <t>■ Os locais de instalações elétricas, compartimentos e invólucros de equipamentos e instalações são exclusivos para essa finalidade, sendo expressamente proibido utilizá-los para armazenamento ou guarda de quaisquer objetos?</t>
  </si>
  <si>
    <t>■ São exclusivos para uso e funcionamento dos equipamentos, dispositivos e componentes elétricos, os locais de serviços (salas, cabinas, CCM), compartimentos (painéis,cubículos) e invólucros (quadros, caixas) das instalações elétricas, sendo expressamente proibido o armazenamento e a guarda de quaisquer objetos ou materiais no seu interior.</t>
  </si>
  <si>
    <t>■ A unidade possui relatório técnico das inspeções atualizadas com recomendações, cronogramas de adequações?</t>
  </si>
  <si>
    <t xml:space="preserve">■ Relatório técnico, contendo as não conformidades com as recomendações e propostas de adequação, devidamente programada com prazo e responsável. </t>
  </si>
  <si>
    <t>Diretriz 6 
Padrões Operacionais para Atividades [ESPAÇO CONFINADO]</t>
  </si>
  <si>
    <t>HSE.PRO.0003 TRABALHO EM ESPAÇO CONFINADO</t>
  </si>
  <si>
    <t>■ A unidade possui inventário dos espaços confinados com os riscos e as medidas de controle para proteção coletiva e individual?</t>
  </si>
  <si>
    <t>■ O inventário deverá estar disponível na área de manutenção e operação;
■ Placa de identificação dos riscos no local do espaço confinado;
■ Medidas para bloquear o acesso, restringir o acesso com isolamento e sinalização.</t>
  </si>
  <si>
    <t>■ Há algum responsável técnico designado para gestão dos espaços confinados?</t>
  </si>
  <si>
    <t>■ Carta de anuência formal com os papéis e responsabilidades do responsável técnico com as respectivas assinaturas do responsável e preposto da unidade;</t>
  </si>
  <si>
    <t xml:space="preserve">■  Os empregados e contratados estão capacitados para trabalho em espaço confinado? </t>
  </si>
  <si>
    <t>■ Verificar os certificados de treinamento inicial com carga horária mínima de 40 horas para supervisores de espaço confinado e trabalhadores autorizados e Vigias 16 horas; 
■ Treinamento anual de 8 horas para supervisores, trabalhador autorizado e vigia.</t>
  </si>
  <si>
    <t>■ Para iniciar as atividades de espaços confinados é apresentada a PET, aberta pelo supervisor de entrada?</t>
  </si>
  <si>
    <t xml:space="preserve">■ Verificar as permissões arquivadas no período máximo de 5 anos; 
■ A emissão e autorização da PET é realizada no local da atividade pelo supervisor do espaço confinado assim como no encerramento;
■ Nas pausas para descanso, nos intervalos para refeições ou em caso de interrupção da atividade, ainda que programada a PET é encerrada. </t>
  </si>
  <si>
    <t>■ Está definido o plano de emergência e resgate para trabalho nos espaços confinados?</t>
  </si>
  <si>
    <t>■ Verificar o plano de resgate com o tipo de recursos para resgate tais com; maca, tripé, maca envole e outros necessários de acordo com o plano; 
■ A emissão e autorização da PET é realizada no local da atividade pelo supervisor do espaço confinado.</t>
  </si>
  <si>
    <t>■ As medidas de controles definidas na PET estão implementadas?</t>
  </si>
  <si>
    <t>■ Verificar o bloqueio de energias, acessibilidade do espaço confinado; 
■ Entrevistar o vigia para verificação das suas responsabilidades.</t>
  </si>
  <si>
    <t>Diretriz 6 
Padrões Operacionais para Atividades [PERMISSÃO DE TRABALHO]</t>
  </si>
  <si>
    <t>■ As Autorização de Trabalho de Risco são emitidas de acordo com o procedimento?</t>
  </si>
  <si>
    <t>■ Verificar nas áreas as autorizações emitidas:
Autorização de trabalho de risco/APR - Análise preliminar de risco/ATR - Trabalho em altura/ATR - Espaço confinado/ATR - Veículos pesados/ATR - Trabalho a quente/ATR - Içamento de carga/ATR - Escavação/ATR - Manuseio de produtos químicos/ATR - Combustíveis e inflamáveis/ATR - Trabalho em eletricidade/ATR - Trabalho em máquinas e equipamentos/ATR - Trabalho especial
■ Analisar no mínimo 3 autorizações de cada atividade.</t>
  </si>
  <si>
    <t xml:space="preserve">■ As Autorização de Trabalho de Risco é realizada no local da atividade com a presença do responsável emissão e autorização? </t>
  </si>
  <si>
    <t>■ Entrevistar no mínino 10 empregados e 10 contratados para verificação da regra estabelecida no procedimento de Autorização do Trabalho de Risco.</t>
  </si>
  <si>
    <t xml:space="preserve">■ Permissões de Trabalho em andamento, estão com todas as medidas de controle implementadas? </t>
  </si>
  <si>
    <t xml:space="preserve">■ Os emitentes das Autorizações de Trabalho de Risco sabem explicar o que deve ser verificado antes do encerramento? </t>
  </si>
  <si>
    <t>■ Entrevistar no mínino 5 emtentes de Autorização do Trabalho de Risco.
■ Verificar quais situações houve a casos é possível revalidação da ATR.</t>
  </si>
  <si>
    <t xml:space="preserve">■ Para quais situações são emitidas Autorização do Trabalho de Risco para equipamentos autopropelidos (pá carregadeira)? </t>
  </si>
  <si>
    <t>■ Entrevistar os operadores de pá carregadeira e solicitar exemplos da emissão de ATR - Trabalho em máquinas e equipamentos;
■ Verificar no mínimo 10 ATR emitidas</t>
  </si>
  <si>
    <t>Diretriz 5: EPIs</t>
  </si>
  <si>
    <t>Indústria</t>
  </si>
  <si>
    <t>O entrevistado conhece os EPIs aplicáveis à sua função/atividade? O entrevistado recebeu todos os EPIs aplicáveis à sua função/atividade? Os EPIs do entrevistado são de uso individual?</t>
  </si>
  <si>
    <t>O almoxarife gerencia o estoque de EPIs e faz cria requisição de compras sempre que a quantidade mínima é atingida?</t>
  </si>
  <si>
    <t>O entrevistado sabe explicar como é feita a higienização e guarda dos EPIs?</t>
  </si>
  <si>
    <t>O usuário sabe demonstrar a correta utilização dos EPIs? O usuário é capaz de perceber se o EPI utilizado é adequado à sua anatomia (ex.: máscaras e protetores auriculares)?</t>
  </si>
  <si>
    <t>O entrevistado que tem mais de um EPI especificado para o mesmo risco sabe diferenciar as situações em que cada equipamento deve ser utilizado? O entrevistado demonstra que seus EPIs estão em fácil acesso durante suas atividades? (Ex.: diferentes tipos de luvas)</t>
  </si>
  <si>
    <t>Existe local apropriado para guarda dos EPIs?</t>
  </si>
  <si>
    <t>O estoque de EPIs no almoxarifado está condizente com o sistema? (Checar pelo menos 3 EPIs)</t>
  </si>
  <si>
    <t>As pessoas na área estavam utilizando os EPIs adequados às atividades?</t>
  </si>
  <si>
    <t xml:space="preserve">As fichas de EPIs (últimos 5 anos) indicam que a unidade forneceu todos os EPIs aplicáveis à função/atividade? As fichas de EPIs estão bem armazenadas e são facilmente recuperadas/ rastreadas? As fichas estão preenchidas corretamente? (Checar pelo menos 3 fichas)  </t>
  </si>
  <si>
    <t>Os colaboradores foram treinados sobre o uso adequado dos EPIs? (Escolher 3 a 5 colaboradores e verificar se há evidências de treinamento do uso de todos os EPIs determinados para sua função - 5 anos de histórico)</t>
  </si>
  <si>
    <t>Os colaboradores das áreas agr e ind (exceto os torneiros mecânicos) estão usando camisa manga longa? Os EPIs estão em bom estado de conservação? Os colaboradores sabem o momento de trocá-los? Sabem fazer a correta guarda e higienização?</t>
  </si>
  <si>
    <t>Os registros de entrega de EPIs no campo estão retornando para o prontuário dos colaboradores? A unidade está comprando e entregando somente EPIs que constam na matriz de EPIs da Biosev?</t>
  </si>
  <si>
    <t>Espaço confinado</t>
  </si>
  <si>
    <t xml:space="preserve">Responsável: </t>
  </si>
  <si>
    <t>O colaborador sabe identificar um espaço confinado? Quais são as principais caracteristicas que o definem?</t>
  </si>
  <si>
    <t>O trabalhador autorizado sabe dizer quais cuidados que se deve ter para realização de atividades e entrada em espaços confinados?Sabe reconhecer quais são os principais espaços confinados de seu setor?Considerando alguma atividade em espaço confinado  em andamento, o trabalhador autorizado tem conhecimento do plano de resgate a ser aplicado ? As formas de comunicação e resgate estão claras e são efetivas?</t>
  </si>
  <si>
    <t>Considerando alguma atividade em espaço confinado  em andamento, o trabalhador autorizado tem conhecimento do plano de resgate a ser aplicado ? As formas de comunicação e resgate estão claras e são efetivas?</t>
  </si>
  <si>
    <t>O trabalhador autorizado, vigia e supervisor de entrada sabe relatar seus deveres e obrigações para realização de atividades em espaço confinado?</t>
  </si>
  <si>
    <t>O liberador de PET sabe informar quais precauções devem ser tomadas para liberação de atividades em espaço confinado? Quais itens principais que devem ser inspecionados?O trabalhadores autorizados e vigias  sabem como proceder perante plano de emergência? Acompanham o desenvolvimento do plano na PET?</t>
  </si>
  <si>
    <t xml:space="preserve">Os espaços confinados estão devidamente identificados? Numerados e com as placas padrão de identificação? Os trabalhos em espaços confinados que requeiram auxilio de SSMA estão devidadamente sinalizados? A unidade possui uma metodologia de identificação implementada que permita que os trabalhadores autorizados a executar atividade em espaço confinado sejam prontamente identificados? </t>
  </si>
  <si>
    <t>Os equipamentos de medição de gases(Multigás)  são devidamente calibrados antes de cada atividade?Os equipamentos para entrada do espaço confinado são inspecionados antes de cada entrada?E garantido o monitoramento continuo perante a medição de gases para  trabalhos executados em espaços confinados?</t>
  </si>
  <si>
    <t>O supervisor de entrada e trabalhadores autorizados sabe dizer como  realizam o bloqueio LOTO para entrada em espaço confinado para fluidos quentes e vapores? Para realizar  bloqueio em equipamentos com entradas de vapor e caldo quente o bloqueio dessas linhas é garantido com 2 Válvulas de bloqueio e 1 vent  entre as  válvulas, para drenagem.?Ou valvula de bloqueio, figura 8 e vent para drenagem?</t>
  </si>
  <si>
    <t>O inventário de espaços confinado está atualizado? Foram contemplados os espaços confinados desativados? OBS.: Confronte alguns espaços confinados encontrados na área operacional com o inventário apresentado.</t>
  </si>
  <si>
    <t>As PET´s (Permissão de trabalho e entrada) estão sendo realizadas em 3 vias? E estão sendo arquivadas?A unidade possui estrutura adequada para arquivamento?</t>
  </si>
  <si>
    <t>Existe evidencia dos treinamentos de capacitação para vigias, executantes de atividades em espaços confinados e liberadores de segurança? As cargas horarias estão condizentes com a lei? A carta do responsável da NR-33 está arquivada e atualizada?</t>
  </si>
  <si>
    <t>Os EC estão todos identificados? Estão mapeados e planilhados conforme procedimento?  Os colaboradores conhecem e conseguem relatar os riscos relacionados ao acesso do EC?</t>
  </si>
  <si>
    <t>O monitoramento de gases é contínuo? A comunicação entre trabalhadores autorizados e vigia é efetiva, ou seja, eles conseguem se comunicar em qualquer situação? Há necessidade de utilização de algum equipamento de comunicação? O plano de emergência e resgate é específico para cada EC e definido antes da entrada no EC?</t>
  </si>
  <si>
    <t>Obsv</t>
  </si>
  <si>
    <t>Os colaboradores conhecem o procedimento correto para resgate em espaço confinado caso o colaborador que acessou o EC desmaie? Esta ação está identificada no plano de resgate dos ECs?</t>
  </si>
  <si>
    <t>Diretriz 6 
Padrões Operacionais para Atividades [BLOQUEIO DE ENERGIAS]</t>
  </si>
  <si>
    <r>
      <t xml:space="preserve">HSE.PRO-HSE.PRO.0015 </t>
    </r>
    <r>
      <rPr>
        <sz val="10"/>
        <color rgb="FFFF0000"/>
        <rFont val="Arial"/>
        <family val="2"/>
      </rPr>
      <t xml:space="preserve"> </t>
    </r>
    <r>
      <rPr>
        <sz val="10"/>
        <rFont val="Arial"/>
        <family val="2"/>
      </rPr>
      <t>BLOQUEIO DE ENERGIAS PERIGOSAS</t>
    </r>
  </si>
  <si>
    <t xml:space="preserve">■ Os empregados e contratados recebem treinamento formal para realização do bloqueio de energias? </t>
  </si>
  <si>
    <t xml:space="preserve">■ Entrevistar no mínimo 5 empregados e 5 contratados responsáveis pela realização do bloqueio de energias.
■ Verificar de treinamento dos responsáveis pela realização do bloqueio de energias.
</t>
  </si>
  <si>
    <t>■ Os veículos leves, pesados e equipamentos móveis tais como: empilhadeiras, PEMT-Plataforma Elevatória Móvel de Trabalho são utilizados somente pessoas capacitadas e autorizadas?</t>
  </si>
  <si>
    <t>■ A unidade deve possuir uma lista com nome das pessoas autorizadas e local onde é mantido a guarda das chaves;
■ O local para guarda das chaves deve possuir acesso restrito;
■ As chaves não podem ser mantidas nos veículos leves, pesados e equipamentos móveis quando estão fora de operação.</t>
  </si>
  <si>
    <t xml:space="preserve">■ As máquinas e equipamentos possuem local para bloqueio da energia perigosa? </t>
  </si>
  <si>
    <t>■ Bloqueio mecânico e elétrico na posição “desligado” ou “fechado” de todos os dispositivos de corte de fontes de energia, a fim de impedir a partida; 
■ Sistemas de retenção com trava mecânica, para evitar o movimento de retorno acidental de partes basculadas ou articuladas abertas das máquinas e equipamentos;
■ Tipo de medida adotada para equipamentos sustentadas somente por sistemas hidráulicos e pneumáticos (calço, travas, bloqueios);</t>
  </si>
  <si>
    <t>■ Os locais das instalações elétricas tais como: salas, cabinas, CCM, compartimentos (painéis,cubículos) e invólucros (quadros, caixas) são fechados?</t>
  </si>
  <si>
    <t>■ Os locais das instalações elétricas devem ser mantidos fechados por meios (cadeados, fechaduras) que exijam chave para abri-los acessíveis apenas a pessoas autorizadas;
■ A unidade deve possuir uma lista com nome das pessoas autorizadas e local onde é mantido a guarda das chaves;
■ O local para guarda das chaves deve possuir acesso restrito.</t>
  </si>
  <si>
    <t>■ O executante efetua o bloqueio individual colocando seu cadeado, juntamente com seu cartão individual, na caixa de bloqueio?</t>
  </si>
  <si>
    <t>■ O cadeado individual é intransferível e aberto somente e deverá ser aberto apenas dono
■ Cada executante da tarefa deve colocar seu cadeado individual de bloqueio, juntamente com seu cartão individual de bloqueio, na caixa de bloqueio correspondente.</t>
  </si>
  <si>
    <t>■ A unidade possui dispositivos necessários para realização do bloqueio de energias perigosas?</t>
  </si>
  <si>
    <t>■ Disponibilidade de cadeados / etiquetas / dispositivos de bloqueio para válvulas, disjuntores / caixas box;
■ Cartões e etiquetas de sinalização do travamento para impedimento da ativação do sistema;
■ Verificar no mínimo 5 locais, máquinas ou equipamentos com cartões ou etiquetas (contendo o horário, data do bloqueio, o motivo e o nome do responsável), cadeados e dispositivos de bloqueio adequadamente fixados para impedimento de partida.</t>
  </si>
  <si>
    <t>■ A liderança realiza auditorias periódicas de LOTO?</t>
  </si>
  <si>
    <t>■ Solicitar no mínimo 5 evidências aleatórias da realização através dos Atos de Segurança;
■ Verificar as recomendações com prazo e responsável pela ação.</t>
  </si>
  <si>
    <t>Diretriz 6 
Padrões Operacionais para Atividades [SEGURANÇA VEICULAR]</t>
  </si>
  <si>
    <t>HSE.PRO.0014 SEGURANÇA VEICULAR PARA FROTA LEVE</t>
  </si>
  <si>
    <t>■ A unidade possui lista de todos os condutores autorizados a dirigir os veículos da frota?</t>
  </si>
  <si>
    <t>■ Gestor administrativo deve possuir uma lista com todos os condutores autorizados a dirigir os veículos da frota;
■ Todo condutor autorizado devem possuir um cartão individual para liberar o veículos (selecionar 5 condutores para verificação do cartão);
■ A lista de controle deve possuir o nome completo do condutor/validade da curso direção defensiva e CNH.</t>
  </si>
  <si>
    <t>■ Todos os veículos da frota da unidade possuem sistema de rastreamento?</t>
  </si>
  <si>
    <t>■ Os veículos das frota devem possuir sistema de monitoramento e rastreamento;
■ O sistema de monitoramento e rastreamento deve estar ativo dia e noite ( selecionar o veículo e testar o sistema);</t>
  </si>
  <si>
    <t xml:space="preserve">■ Os veículos elves são devidamente inspecionados por meio de check-list antes da saída da unidade? </t>
  </si>
  <si>
    <t>■ Os veículos devem possuir check-list individual contendo as não conformidades com as recomendações devidamente programada com prazo e responsável.
■ Os itens considerados críticos não devem permitir a saída do veículo da unidade até a regularização.</t>
  </si>
  <si>
    <t xml:space="preserve">■ É realizando o monitoramento das infrações dos condutores? </t>
  </si>
  <si>
    <t>■ Gestor administrativo acompanha mensalmente a classificação dos condutores (VERDE/AMARELO/VERMELHO);
■ Condutores amarelos ou vermelhos devem receber Notificação de Infração;
■ O gestor administrativo mantém registros e evidências de entrega das cartas, notificações de infração e regras de ouro.</t>
  </si>
  <si>
    <t>■ Os veículos leves possuem plano de manutenção?</t>
  </si>
  <si>
    <t>■ O gestor administrativo devem acompanhar através dos registros a manutenção dos veículos da frota.</t>
  </si>
  <si>
    <t>Diretriz 6 
Padrões Operacionais para Atividades [ESCAVAÇÕES]</t>
  </si>
  <si>
    <t>As atividades de escavações e perfurações são avaliadas e liberadas através de ATR?</t>
  </si>
  <si>
    <t>■ No planejamento atividade é realizada Análise Preliminar e Riscos - APR e emissão da autorizaão do da Autorização do Trabalho de Risco - ATR com as medidas de controle aprovadas pelo contratante e contratada;
■ A unidade possui arquivo técnico</t>
  </si>
  <si>
    <t>■ Com base no projeto da escavação e com a definição do tráfego de pessoas, veículos, máquinas e equipamentos, é planejada a sinalização de segurança para evitar a ocorrência de acidentes?</t>
  </si>
  <si>
    <t>■ Verificar na liberação da escavação a definição da distância, escoramento do talude visando evitar  colapso do solo.</t>
  </si>
  <si>
    <t xml:space="preserve">■ Os taludes instáveis das escavações com mais de 1,25 m de profundidade são escorados por estruturas que suportem as cargas previstas, conforme projeto? </t>
  </si>
  <si>
    <t>■ São dispostos de escadas ou rampas de acesso, colocadas próximas aos postos de trabalho, a fim de permitir, em caso de emergência, a saída rápida dos trabalhadores?</t>
  </si>
  <si>
    <t>■ Em locais de circulação de pessoas, vias de circulação de veículos, são instaladas barreiras e sinalização?</t>
  </si>
  <si>
    <t>■ Analisar as medidas preventivas para evitar a possível queda de pessoas nas escavações, com a instalação de guarda corpos, cerquites, leiras ou barreiras tipo New Jersey para evitar o risco de queda de pessoas, veículos ou equipamentos.</t>
  </si>
  <si>
    <t>■ Os materiais retirados da escavação estão depositados a uma distância segura da escavação?</t>
  </si>
  <si>
    <t>■ Os materiais retirados da escavação devem ser depositados a uma distância superior à metade da profundidade, medida a partir da borda do talude.</t>
  </si>
  <si>
    <t>Diretriz 6 
Padrões Operacionais para Atividades [IÇAMENTO E MOVIMENTAÇÃO DE CARGAS]</t>
  </si>
  <si>
    <t>■ Os empregados e contratados que executam atividades de içamento e movimentação de carga estão treinados e aptos, com conhecimento de sinalização de içamento e movimentação de cargas (Exemplo: pontes rolantes, talhas,empilhadeira, guindauto, guindaste).</t>
  </si>
  <si>
    <t>■ Verificar os certificados de treinamento para Içamento de Cargas no RH de 5 empregados e 5 contratados;
■ Entrevistar no mínimo 05 pessoas e verificar conhecimento quanto aos riscos de trabalho em altura;
■ Possui registro do treinamento através de lista de presença e/ou certificado com o nome do empregado ou contratado, carga horária, data, nome do instrutor e no mínimo o conteúdo programático?</t>
  </si>
  <si>
    <t>■ Os equipamentos para içamento e movimentação de cargas (talhas elétricas, talhas manuais, cintas, cabos de aço, guindauto) são periodicamente inspecionados?</t>
  </si>
  <si>
    <t xml:space="preserve">■ Todos os acessórios de içamento da unidade como; Ex.: linga, estropos de cabos de aço, cintas, estropo de corrente, talha manual entre outros, devem estar inspecionados mensalmente e identificados com a fita, lacre ou adesivo  acordo com o padrão de cores. 
■ Os equipamentos de içamento (ex: talhas manuais, talhas elétricas, monovias, pontes rolantes e equipamentos similares) devem estar inspecionados mensalmente e identificados com a fita, lacre ou adesivo  acordo com o padrão de cores. </t>
  </si>
  <si>
    <t>■ Os equipamentos e acessórios possuem a indicação e sinalização da carga máxima permitida?</t>
  </si>
  <si>
    <t>■ Em todo o equipamento e implemento deve estar indicado, em lugar visível, a carga máxima de trabalho permitida.</t>
  </si>
  <si>
    <t xml:space="preserve">■ Os implementos utilizados das máquinas autopropelidas (pá carregadeira) foram aprovados pelo profissional habilitado?
 </t>
  </si>
  <si>
    <t>■ Todo implemento ou dispositivo deve ser desenhado, calculado, dimensionado e construído por profissional habilitado, para o uso adequado e seguro com recolhimento de Anotação de Responsabilidade Técnica – ART e registro no respectivo conselho de classe;
■ É realizado a consulta formal no fabricante das máquinas autopropelidas (pá carregadeira) para instalação de implementos.</t>
  </si>
  <si>
    <t xml:space="preserve">■ As máquinas autopropelidas (pá carregadeira) possuem sistema de segurança para evitar atropelamento e colisões?
 </t>
  </si>
  <si>
    <t>■ Sistema de segurança: suporte de sensor radar, luz de segurança com feixe formato linha vermelha luminoso, sensor de aproximação, radar detector de obstáculos com buzzer câmera, sinal luminoso de alerta, faróis, freios, limitador de velocidade.</t>
  </si>
  <si>
    <t>■ São emitidos check list antes da utilização dos equipamentos para movimentação da carga?</t>
  </si>
  <si>
    <t>■ Entrevistar no mínimo 05 empregados e 05 contratados para verificar como é realizados o check list contendo as não conformidades e o tratamento devidamente programada com prazo e responsável.
■ Para itens considerados como críticos tais como: 
pá carregadeira: suporte de sensor radar, luz de segurança com feixe formato linha vermelha luminoso, sensor de aproximação, radar detector de obstáculos com buzzer câmera, sinal luminoso de alerta, faróis, freios, pneus) a pá carregadeira é retirada de operação quando não estão funcionando.
Empilhadeira:</t>
  </si>
  <si>
    <t>Diretriz 10 
Segurança de Produtos</t>
  </si>
  <si>
    <t xml:space="preserve">■ Os locais onde são armazenados produtos químicos possuem identificação e instalação adequadas? </t>
  </si>
  <si>
    <t>■ Placas em locais visivéis no modelo GHS;
■ Conhecimento das pessoas quanto a identificação (entrevistar no mínimo 5 empregados e 5 contratados);
■ Diques de contenção com impermeabilização e capacidade adequada em caso de vazamentos;
■ Diques de contenção não podem esta danificados;
■ Separação dos produtos de acordo com a incompatibilidade química;</t>
  </si>
  <si>
    <t xml:space="preserve">■ O fracionamento e armazenamento de qualquer produto químico é realizado em recipientes adequados? </t>
  </si>
  <si>
    <t>■ Proibição do uso de garrafas pet ou reutilização de embalagens (galões/tambores/bombonas) para fracionamento;
■ Embalagens de produtos não poderão ser reutilizadas;
■ O fracionamento de inflamáveis deve ser realizado com sistema adequado de aterramento e descarregamento do produto:
■ Diques de contenção são mantidos limpos, não dafinicados e s/ armazenamento de outros materiais.</t>
  </si>
  <si>
    <t xml:space="preserve">A unidade possui inventário de produtos químicos atualizado? </t>
  </si>
  <si>
    <t>■ Os produtos químicos aprovados devem estar na  “Lista de Produtos Aceitáveis” da unidade;
■ Resíduos perigosos devem estar na  “Lista de Produtos Aceitáveis” da unidade;
■ As FISPQs dos produtos utilizados estão disponíveis para consulta em meio eletrônico ou Físico(impresso) para consulta? (não é obrigatório estar no local da atividade porém, deve possível fácil acesso para consulta)</t>
  </si>
  <si>
    <t xml:space="preserve">■ O empregado e/ou contratado conhece as FISPQs dos produtos manipulados? </t>
  </si>
  <si>
    <t>■ Entrevistar 5 empregados e 5 contratados e verificar se sabem localizar as FISPQs relacionadas aos produtos utilizados na sua área.</t>
  </si>
  <si>
    <t xml:space="preserve">■ Locais com a manuseio de produtos químicos com riscos de irritações e queimaduras possuem chuveiro e lavador olhos de emergência? </t>
  </si>
  <si>
    <t>■ Verificar nos locais de manuseio e realizar o teste de funcionando para verificação do fluxo de água adequado para uso. [Realizar teste do fluxo]
■ Os locais devem estar de fácil acesso s/ obstrução e possuir inspeções periódicas com registros dos desvios, prazo e responsável pela resolução.</t>
  </si>
  <si>
    <t>Diretriz 09 
Gerenciamento de Contratadas e Visitantes</t>
  </si>
  <si>
    <t>■ O gerente da unidade avalia os contratos com seus gestores reconhece aqules estejam comprometidos e tenham práticas, procedimentos e desempenho alinhados com os valores HSEQ-R?</t>
  </si>
  <si>
    <t>■ O gerente deve realizar uma reunião bimestral com seus gestores internos para avaliar os resultados HSEQ-R. Na reunião deve-se verificar no mínimo os principais desvios, incidentes e TRI do período;
■ Os gestores internos devem apresentar avaliações HSEQ-R de contratos da parada para futuras contratações;
■ A área de compras deve participar da reunião para tratamento do desempenho HSEQ-R.</t>
  </si>
  <si>
    <t>■ É realizado avaliação de desempenho e reconhecimento das empresas contratadas?</t>
  </si>
  <si>
    <t>■ O gerente deve realizar o reconhecimento dos fornecedores que possuam desempenho positivo, adotando critérios de desempenho alinhados com os valores HSEQ-R;
■ O reconhecimento deve ser realizado com a área de compras;
■ Fornecedores que não possuem o desempenho positivo devem ser reavalidos assim como o encerramento do contrato.</t>
  </si>
  <si>
    <t>■As empresa contratada realiza as atividades de acordo com as regras e procedimentos estabelecidos?</t>
  </si>
  <si>
    <t>■ Selecionar no mínino 3 contratadas e avaliar in loco as práticas dos procedimentos estabelecidos, os recursos materiais utilizados (exemplo: restaurante, manutenção, limpeza e jardinagem,...);
■ O reconhecimento deve ser realizado com a área de compras;
■ Fornecedores que não possuem o desempenho positivo devem ser reavalidos assim como o encerramento do contrato.</t>
  </si>
  <si>
    <t>■ Como é avaliado os padrões para contratação para transporadoras?</t>
  </si>
  <si>
    <t>■ É realizada uma reunião para tratamento de regras e procedimentos internos;
■ Os responsáveis pela contratação dos motoristas são convidados e participam de abordagens sistêmicas internamente promoivdas pelos ATOS DE SEGURANÇA;
■ O gerente da unidade deve promover com a área de logística rotinas para abordagem dos motoristas visando o reforço do comporamento seguro..</t>
  </si>
  <si>
    <t>Diretriz 7
Gerenciamento de Crises e Resposta a Emergências</t>
  </si>
  <si>
    <t xml:space="preserve">■ É realizado inspeção semanal na casa de bombas? </t>
  </si>
  <si>
    <t>■ Verificar o registro no check-list do teste semanal da bomba de incêndio com participação do eletricista, brigadista e técnico de segurança.
■ Registro de ações imediatas para solução dos problemas apontados durante o teste semanal.
■ Entrevistar o planejador de manutenção para verificar os registros de manutenção das bombas.</t>
  </si>
  <si>
    <t xml:space="preserve">■ O alarme de emergência é testado semanalmente? </t>
  </si>
  <si>
    <t>_Verificar o registro no check-list do teste semanal do alarme de emergência com participação do eletricista, brigadista e técnico de segurança.
_Registro de ações imediatas para solução dos problemas apontados durante o teste semanal.
_Entrevistar o planejador de manutenção para verificar os registros de manutenção no alarme e emergência.</t>
  </si>
  <si>
    <t xml:space="preserve">■ Os extintores disponíveis estão carregados? </t>
  </si>
  <si>
    <t>■ Verificar o registro no check-list mensal dos extintores com participação do brigadista e técnico de segurança
■ Registro de ações imediatas para solução dos problemas apontados durante o teste semanal.
■ Entrevistar o técnico de segurança para verificar os registros de manutenção dos extintores e reserva técnica.</t>
  </si>
  <si>
    <t xml:space="preserve">■ Os recursos do abrigo (mangueiras/esguicho/redução/chave storz estão disponíveis e adequados? </t>
  </si>
  <si>
    <t>■ Verificar o registro no check-list mensal dos extintores com participação do brigadista e técnico de segurança
■ Registro de ações imediatas para solução dos problemas apontados durante o teste semanal.
■ Entrevistar o técnico de segurança para verificar os registros de manutenção e compra para os recursos disponíveis no abrigo.</t>
  </si>
  <si>
    <t>■ A unidade possui brigada de incêndio conforme dimensionamento da IT do Corpo de Bombeiros de cada estado?</t>
  </si>
  <si>
    <t>■ Verificar o dimensionamento de acordo com a classificação do risco definido no memorial descritivo do AVCB.</t>
  </si>
  <si>
    <t>■ Existe uma estrutura do organograma da brigada de incêndio na unidade?</t>
  </si>
  <si>
    <t xml:space="preserve">■ Verificar o quadro com o organograma da brigada com os papéis e resposabilidades;
■ Verificar controle dos brigadistas presentes e ausentes;
■ O brigadista devem possuir rádio de comunicação;
■ Uniforme deve possuir identificação do brigadista;
■ Testar resposta via rádio de comunicação;
</t>
  </si>
  <si>
    <t>■ Todos os brigadistas são devidamente treinados e capacitados conforme orientações do Plano de Atendimento a Emergências da unidade?</t>
  </si>
  <si>
    <t xml:space="preserve">■ Verificar o fluxo de atendimento em caso de acidentes graves com os papéis e resposabilidades;
■ O que e como fazer em caso de acidentes graves;
</t>
  </si>
  <si>
    <t>■ São realizados simulados de emergência e evidenciados em relatórios conforme cronograma do Plano de Atendimento a Emergências da unidade?</t>
  </si>
  <si>
    <t>■ Verificar o cronograma anual dos simulados com os cenários de riscos graves.</t>
  </si>
  <si>
    <t>■ Os simulados de emergência são avaliados e suas ações de melhoria definidas são implementadas?</t>
  </si>
  <si>
    <t>■ Verificar o relatório dos simulados com registro de ações corretivas para solução dos problemas apontados durante os simulados com prazo e responsáveis.</t>
  </si>
  <si>
    <t>Diretriz 6 
Padrões Operacionais para Atividades [CAMINHO E ACESSO SEGURO]</t>
  </si>
  <si>
    <t>■ A unidade definiu o caminho seguro para circulação de pessoas?</t>
  </si>
  <si>
    <t>■ Verificar os projeto do caminho seguro com as rotas de circulação e segregação homem máquina;
■ Verificar na área o caminho com as placas de sinalização, barreiras fixas, travessias de pedestres;
■ Apresentar o cronograma com as recomendações e propostas de adequação, devidamente programada com prazo e responsável.</t>
  </si>
  <si>
    <t>■ Os locais com movimentação de equipamentos pesados e autopropelidos possuem sinalização e restrição de acesso que impeça a circulação de pessoas não autorizadas?</t>
  </si>
  <si>
    <t>■ Acionamento do alarme sonoro e iluminação de advertência quando da entrada de pessoas nos armazéns;
■ Estacionar e desligar a pá carregadeira;
■ Verificar placas de sinalização, barreiras fixas tais como cancelas, portões que impeçam o acesso de pessoas não autorizadas:
■ Uso de colete refletivo na cor laranja para sinalização de advertência.</t>
  </si>
  <si>
    <t>■ O carregamento e descarregamento possuem barreiras físicas e placas de sinalização que impeça a movimentação dos veículos pesados?</t>
  </si>
  <si>
    <t>■ Verificar as placas de sinalização instaladas;
■ Entrevistas no mínimos 3 pessoas responsáveis pela sinalização e ativação das barreias durante o carregamento e descarregamento.
■ Verificar o uso de calço com cadeado para impedir a movimentação inadvertida do veículo pesado.</t>
  </si>
  <si>
    <t>■ As ações definidas em incidentes relacionadas com caminho seguro estão implementadas?</t>
  </si>
  <si>
    <t>■ Verificar todas as recomendações para adequação do caminho seguro;
■ Definição de área de descanso para motoristas;
■ Verificar o prazo e responsáveis das ações que estão em andamento e a criticidade das ações in loco.</t>
  </si>
  <si>
    <t>Diretriz 11
Aprendizado com Incidentes</t>
  </si>
  <si>
    <t>HSE.PRO.0004 GESTÃO DE INCIDENTES</t>
  </si>
  <si>
    <t xml:space="preserve">■ Todo incidente reportável está analisado com plano de ação, prazo e responsáveis? </t>
  </si>
  <si>
    <t>■  Acidentes reportados e registrados (lista/sistema).
■  Planos de Ação das Causas registradas (planilha/sistema)
■  Prazos das Ações atendidos, Ações em atraso com justificativas e evidencias de andamento.
■ A análise dos incidentes FAC devem contar com a participação (reunião e análise) dos supervisor e coordenador da área;
■ A análise dos incidentes MTC/RWC/LTI/HPI/LOPC Maior devem ter a presença do gerente da área;
■ Os relatórios devem estar arquivados no Sharepoint;
■ O gerente da unidade deve liderar a reunião mensal para acompanhamento das ações dos incidentes.(entrevistar 5 pessoas para verificar o acompanhamento).</t>
  </si>
  <si>
    <t>■ Embora os incidentes seja reportados no grupo Zero Acidente, os incidentes não são devidament arquivados ( nem copia fisica nem copia eletrônica)
■Existe histórico de plano de ação em incidentes de alto potencial e LTI, porém com a falta de registro e até mesmo de investigação não há planos de ação para todos os incindetes ocorrido. Os demais estão sendo acompanhados em plano de ação base unica e controle interno.
■Ações que foram cadastradas tem seu acopanhamento realizado no plano de ação base unica e tem acompanhamento adequado
■ Incidentes FAC autorizados não foram investigados de forma padronizada, aquelas investigações que foram realizados foram feitas apenas por 1 supervisor e 1 técnico, não atendendo o grupo de pessoas que deveria fazer esta investigação
■ Incidentes HPI e LTI tem historico da participação do gerente porem incidente MTC ocorrido em setembro 2020 nao tem evidencia de investigação.
■ Não há padrão equilibrado de reportes no sharepoint, como houve apenas 1 incidente FAC no ano 2021 apenas este fora cadastrado, no entanto incidentes relacionado a anos anteriores estão em falta.
■ São feitas reuniões semanais de HSE na unidade São Luís que é liderada pelo gerente, a participação é feita pelo coordenador de produção, técnico de segurança e coordenador de segurança da área. Há pautas, conforme evidencia, sobe acompanhamento das ações de incidentes -  uma possibilidade de melhoria é agregar aos supervisores de área e tratar de todos os incindetes não apenas de alto potencial</t>
  </si>
  <si>
    <t xml:space="preserve">■ O fluxo de comunicação estabelecido etá conforme procedimento?
</t>
  </si>
  <si>
    <t xml:space="preserve">■ A comunicação padrão foi divulgada no grupo ZERO ACIDENTE. (verificar últimos 5 incidentes)
■ NPI foi enviado no prazo e no modelo do procedimento.
■ Todas os acidentes classificados como: FAC, MTC, RWC, LTI e FI devem possuir a CAT registrada;
■ As CATs (empregados/ contratados) devem ser registradas no sistema eletrônico do INSS até o primeiro dia útil seguinte ao da ocorrência do acidente de trabalho.
■ Uma cópia da CAT deve estar arquivada do Sharepoint com a análise do incidente.
</t>
  </si>
  <si>
    <t>■ Todos os incidente são prontamente reportados no grupo Zero Acidente - Último 5 incidentes foram reportados + HPI 
■NPI do ultimo incidnete foi realizado e enviado no prazo estabelecido
■Praticamente nenhum acidente tem CAT, apenas 2 nos ultimos 5 incidentes auditados foram abertas CAT - um FAC dia 08.12.2020 e LTI ocorrido em dezembro,
■Nenhum dos CAT's registrados foram abertos no prazo;
■Além dos incidentes nao estarem arquivados no Sharepoint, nenhum dos CAT's abertos foram arquivados no local</t>
  </si>
  <si>
    <t xml:space="preserve">■ É realizada abrangência dos incidentes de alto potencial? </t>
  </si>
  <si>
    <t xml:space="preserve">■ Verificar os últimos 5 eventos de outras unidades para abrangência;
■ Selecionar 5 ações relevantes para verificação in loco quanto ao tratamento e a eficácia.
</t>
  </si>
  <si>
    <t>■ É realizando a divulgação dos incidentes reportáveis para os empregados e contratados?</t>
  </si>
  <si>
    <t>■ Os incidentes reportáveis MTC/RWC/LTI/HPI/LOPC Maior devem ser comunicados pela liderança da unidades no DDS e disposição em quadro informativo;
■ Os incidentes reportáveis de outras unidades dever ser comunicados pelo liderança da unidade através de DDS visando abrangência e aprendizado;
■ Entrevistar 5 empregados e 5 contratados, no mínimo (nota deve ser proporcional ao conhecimento sobre os acidentes e recomendações).
■ Acidentes RWC/MTC/LTI/HPI devem ter os "Alertas de Segurança" comunicados via email, murais e DDS.</t>
  </si>
  <si>
    <t>■ As análises são realizadas pelo grupo multidisciplinar definido no procedimento de gestão de incidentes?</t>
  </si>
  <si>
    <t>■ O relatório de análise deve possuir os nomes de todo grupo multidisciplinar responsável;
■ Entrevistar 3 lideranças para verificação do conhecimento da análise e as lições aprendidas.
■ Verificar evidências de participação da liderança na reunião de análise de causas raizes. Entrevistar no mínimo 03 líderes.</t>
  </si>
  <si>
    <t>■ Os relatos de desvios Alto e Maior potencial são tratados imediatamente?</t>
  </si>
  <si>
    <t>■ Verificar os relatos realizados pelos coordenadores, supervisores e gerente;
■ Selecionar 5 relatos Alto e/ou Maior para verificação in loco quanto ao tratamento das ações de bloqueio.</t>
  </si>
  <si>
    <t>■ As ações de incidentes reportáveis na unidade foram implementadas?</t>
  </si>
  <si>
    <t>■ Selecionar 5 ações relevantes para verificação in loco quanto ao tratamento e a eficácia.</t>
  </si>
  <si>
    <r>
      <t xml:space="preserve">Diretriz 6 
</t>
    </r>
    <r>
      <rPr>
        <b/>
        <sz val="11"/>
        <color theme="0"/>
        <rFont val="Verdana"/>
        <family val="2"/>
      </rPr>
      <t>Padrões Operacionais para Atividades [INSPEÇÃO FERRAMENTAS MANUAIS E EQUIP.]</t>
    </r>
  </si>
  <si>
    <t>HSE.PRO.0010 INSPEÇÃO DE FERRAMENTAS MANUAIS EQUIPAMENTOS PORTÁTEIS</t>
  </si>
  <si>
    <t>■ Os empregados e contratados recebem treinamento para utilização segura das ferramentas manuais e equipamentos portáteis?</t>
  </si>
  <si>
    <t>■ O empregado e/ou contratado deve receber treinamento para uso de ferramentas manuais e equipamentos portáteis (verificar no mínmo 5 empregados e 5 contratados)
■ Possui registro do treinamento através de lista de presença e/ou certificado com o nome do empregado ou contratado, carga horária, data, nome do instrutor e no mínimo o conteúdo programático.</t>
  </si>
  <si>
    <t>■ As ferramentas manuais, motrizes portáteis, utensílios, acessórios são inspecinadas mensalmente?</t>
  </si>
  <si>
    <t>■ Estão identificadas com a fita, lacre ou adesivo de acordo com o padrão de cores;
■ Os restaurantes possuem no mínimo, o controle mensal e responsável pelas inspeções através de registros em formulários definidos em POP? (dispensado a colocação de fita e/ou adesivo com o padrão de cores)</t>
  </si>
  <si>
    <t>■ O registro da inspeção mensal é realizado através do formulário específico e/ou meio eletrônico, desde que seja possível a rastreabilidade do registro?</t>
  </si>
  <si>
    <t>■ A inspeção deve possuir lista de verificação de itens críticos, partes defeituosas ou danificadas que as tornem inadequadas para o uso considerando no mínimo as recomendações dos fabricantes;
■ Os registros de comissionamento e inspeções das ferramentas portáteis elétricas, extensões, robôs, devem ser realizados pela somente pela área de elétrica;
■ A ferramenta ou equipamento que apresente algum tipo de defeito, deve separada das demais para que não volte ao uso sem condições adequadas, receber uma sinalização de alerta (EQUIPAMENTO EM MANUTENÇÃO NÃO UTILIZAR) ou descartada para não utilizar.</t>
  </si>
  <si>
    <t>■ Os equipamentos, ferramentas e dispositivos isolantes ou equipados com materiais isolantes, destinados ao trabalho em instalações elétricas, são submetidos a testes elétricos ou ensaios de laboratório periódicos, obedecendo-se as especificações do fabricante ou na ausência desses, anualmente?</t>
  </si>
  <si>
    <t>■ As mantas, calhas e lençóis isolantes, bastões e varas isolantes de manobras, protetores de isoladores e chaves, escadas, luvas, mangas, perneiras, ferramentas manuais isoladas são submetidos a ensaios ou testes dielétricos em conformidade e atendimento às regulamentações, quando houver, ou às especificações e recomendações dos fabricantes, destinados a verificação da manutenção das suas características dielétricas de isolamento, que deve ser compatível com a tensão elétrica da instalação objeto da atividade.</t>
  </si>
  <si>
    <t>■ A fabricação própria ou modificação das ferramentas manuais, ou quaisquer outros dispositivos especiais, são realizados mediante Gestão Mudanças?</t>
  </si>
  <si>
    <t>■ Verificar o projeto técnico elaborado pelo profissional legalmente habilitado com registro no respectivo conselho de classe considerando suas atribuições;
■ É necessário o recolhimento de Anotação de Responsabilidade Técnica – ART;
■ As ferramentas fabricadas e modificadas deverão ser submetidas a testes e aprovadas antes da utilização.</t>
  </si>
  <si>
    <t>Diretriz 3 
Regulatório MAPA</t>
  </si>
  <si>
    <t>IO.QUA.003AMOSTRAGEM E COLETA / IO.QUA.004ANÁLISE DE GRANULOMETRIA / IO.QUA.005DETERMINAÇÃO DE DUREZA/ IO.QUA.021DETERMINAÇÃO DE SGN/ IO.QUA.017DETERMINAÇÃO DE DENSIDADE</t>
  </si>
  <si>
    <t xml:space="preserve">■ Os métodos analíticos utilizados estiveram de acordo com o MAPA? </t>
  </si>
  <si>
    <t>Verificar se procedimentos internos estão alinhados com metodologias descritas no manual de métodos analíticos do MAPA, atraves de entrevista com 2 colaboradores que executam os procedimentos internos.</t>
  </si>
  <si>
    <t>IO.QUA.001ARMAZENAGEM, MANUSEIO E TRANSPORTE DE FERTILIZANTE / IO.QUA.010RECEBIMENTO DE MATERIA PRIMA</t>
  </si>
  <si>
    <t>■ A identificação dos boxes está de acordo com o produto armazenado?</t>
  </si>
  <si>
    <t>Verificar in loco se todos os boxes estão identificados conforme padrão descrito nos procedimentos internos e condizem com o produto armazenado.</t>
  </si>
  <si>
    <t>■ A incompatibilidade de produtos químicos é respeitada?</t>
  </si>
  <si>
    <t>Verificar atraves de entrevista com 4 colaboradores se os procedimentos de incompatibilidade são seguidos.</t>
  </si>
  <si>
    <t>IO.QUA.002RECEBIMENTO DE MATERIAL DE EMBALAGEM</t>
  </si>
  <si>
    <t>■ As identificações das sacarias estão conforme padrão estabelecido?</t>
  </si>
  <si>
    <t>Verificar in loco se a identificação do material de embalagem armazenado esta de acordo com padrão estabelecido no procedimento interno</t>
  </si>
  <si>
    <t>■ As embalagens estão armazenadas adequadamente?</t>
  </si>
  <si>
    <t>Verficar in loco se o material de embalagem armazendo esta atendendo as normas de segurança e qualidade descritas no procedimento, entrevistar 2 colcaboradores sobre o tema</t>
  </si>
  <si>
    <t>IO.QUA.001ARMAZENAGEM, MANUSEIO E TRANSPORTE DE FERTILIZANTE</t>
  </si>
  <si>
    <t>■ Existe produto contaminado nos boxes? Essa contaminação esta controlada em algum plano de ação?</t>
  </si>
  <si>
    <t>Verficar in loco se os boxes estão livres de contaminação e entrevistar 3 colaboradores sobre procedimento no caso de contaminação</t>
  </si>
  <si>
    <t>IO.QUA.012SISTEMA DE GESTÃO DA QUALIDADE</t>
  </si>
  <si>
    <t xml:space="preserve">■ O laboratório tem uma equipe suficientemente treinada e recursos para todas as tarefas que realiza de modo a atingir o nível correto de serviço? </t>
  </si>
  <si>
    <t>Verificar, atraves de entrevista com 2 colaboradores do laboratório, se conhecem e tem treinamento nos procedimentos executados. Verificar registro de treinamento no RH local</t>
  </si>
  <si>
    <t xml:space="preserve">■ Uma supervisão adequada é garantida a todos responsáveis por análises? </t>
  </si>
  <si>
    <t>AMBIENTE DE TRABALHO</t>
  </si>
  <si>
    <t>■ As instalações fornecem um ambiente adequado e seguro para testes de laboratório ?</t>
  </si>
  <si>
    <t>Verificar atraves de entrevista com 3 colaboradores do laboratório, se o ambiente de trabalho esta adequado a rotina, conforme itens de segurança e qualidade</t>
  </si>
  <si>
    <t>■ A estrutura do laboratório está em boas condições?</t>
  </si>
  <si>
    <t>Verificar in loco se estrutura do laboratório esta adequada para realização das análises e rotinas de qualidade.</t>
  </si>
  <si>
    <t xml:space="preserve">■ O design do projeto de laboratório é adequado às funções e operações que são realizadas? </t>
  </si>
  <si>
    <t>Verificar in loco e atraves de entrevista com 2 colaboradores, se design do laboratório esta funcional e adequado as operações de qualidade e segurança</t>
  </si>
  <si>
    <t>■ Há instalações de depósito adequadas disponíveis? Por exemplo, instalações de depósito dedicadas a amostras, químicos e solventes, reagentes, documentos e depósito de lixo</t>
  </si>
  <si>
    <t>Verificar atraves de entrevista com 4 colaboradores e  visita in loco sobre local de armazamento de amostras, produtos quimicos, documentos e resíduos.</t>
  </si>
  <si>
    <t>HOUSEKEEPING</t>
  </si>
  <si>
    <t>■ As práticas de limpeza são bem praticadas? O laboratório é organizado, sem nenhuma desordem?</t>
  </si>
  <si>
    <t>Verificar atraves de visita in loco e entrevista a 2 colaboradores sobre rotina de Housekeeping e ações em caso de desvio</t>
  </si>
  <si>
    <t>■ O equipamento de laboratório é moderno, está em boas condições e serve ao propósito dos serviços analíticos oferecidos?</t>
  </si>
  <si>
    <t>Verificar atraves de entrevista de 3 colaboradores do laboratório se os equipamentos atendem a necessidade de rotira analitica e verificar visualmente estado das peneiras granulométricas, balanças, durometros e materiais de laboratório.</t>
  </si>
  <si>
    <t>IO.QUA.004ANÁLISE DE GRANULOMETRIA / IO.QUA.005DETERMINAÇÃO DE DUREZA/ IO.QUA.021DETERMINAÇÃO DE SGN/ IO.QUA.017DETERMINAÇÃO DE DENSIDADE</t>
  </si>
  <si>
    <t>■ Os equipamentos de laboratório são devidademente calibrados?</t>
  </si>
  <si>
    <t>Verificar certificado de calibração e verificação das balanças e durometro de laboratório.</t>
  </si>
  <si>
    <t>IO.QUA.006ENVIO DE AMOSTRA PARA LABORATÓRIO EXTERNO / IO.QUA.003AMOSTRAGEM E COLETA</t>
  </si>
  <si>
    <t>■ Todas as amostras do laboratório são devidamente identificadas ?</t>
  </si>
  <si>
    <t>Verificar no local de armazenamento de amostras e entrevista a 3 colaboradores, se as amostras são identificadas conforme procedimento</t>
  </si>
  <si>
    <t>■ As instalações de armazenamento de amostras são adequadas?</t>
  </si>
  <si>
    <t>Verificar se o local de armazenamento de amostras é ideal para garantir conservação da amostra ate o prazo de validade ( livre de goteiras, identificado, limpo e organizado)</t>
  </si>
  <si>
    <t>■ Todas as amostras são armazenadas de modo a evitar danos, contaminação ou alteração de qualquer forma?</t>
  </si>
  <si>
    <t>Verificar se as amostras armazenadas estão livres de contaqminação e identificadas e entrevistar 2 colaboradores.</t>
  </si>
  <si>
    <t xml:space="preserve">■ As amostras são armazenadas por um período de tempo adequado após a análise em caso de uma reanálise ser requerida? </t>
  </si>
  <si>
    <t>Verificar se o prazo de retenção de amostras esta respeitando o mínimo de 12 meses e entrevistar 2 colaboradores sobre rotina de descarte das amostras vencidas.</t>
  </si>
  <si>
    <t xml:space="preserve">■ Os resultados analíticos são verificados pelo responsável pela qualidade para garantir que não haja erros? </t>
  </si>
  <si>
    <t>Verificar atraves de entrevista ao responsável pelo laboratório, se os procedimentos laboratóriais são seguidos e os registros analiticos são verificados frequentemente.</t>
  </si>
  <si>
    <t>IO.QUA.004ANÁLISE DE GRANULOMETRIA / IO.QUA.005DETERMINAÇÃO DE DUREZA/ IO.QUA.021DETERMINAÇÃO DE SGN</t>
  </si>
  <si>
    <t>■ A especificação da natureza física dos produtos encontram-se de acordo com as granulometrias especificadas pelo MAPA para produto granulado e mistura de grânulos e devidamente documentadas no FOR.QUA.003?</t>
  </si>
  <si>
    <t>Verificar se os resultados das ultimas 5 análises granulometricas e se os controles de análise física laboratoriais so ultimo mês estão alinhados com as determinações de natureza física da INSTRUÇÃO NORMATIVA Nº 39, DE 8 DE AGOSTO DE 2018.</t>
  </si>
  <si>
    <t>IO.QUA.021DETERMINAÇÃO DE SGN</t>
  </si>
  <si>
    <t>■ As análises granulométricas, forma de cálculo e interpretaçao de GSI (quando aplicável) são feitos de acordo com o Manual de Métodos Analíticos Oficiais para Fertilizantes Minerais e Corretivos?</t>
  </si>
  <si>
    <t>Verificar atraves de entrevista a 2 colaboradores de laboratório se as análises de GSI estão de acordo com procedimento.</t>
  </si>
  <si>
    <t>ROTULAGEM</t>
  </si>
  <si>
    <t>■ Os rótulos dos produtos que constam no Anexo I da IN 39 com especificação diferente do especificado na tabela 1, possuem análise granulométrica (peneiras, %retido e %passante) especificadas no rótulo?</t>
  </si>
  <si>
    <t>Verificar amostralmente ao menos 5 rotulos das amostras armazenadas no laboratório e na produção</t>
  </si>
  <si>
    <t>■ Os rótulos de fertilizantes mistos farelados  trazem a mensagem “ATENÇÃO: PRODUTO FARELADO COM COMPOSIÇÃO GRANULOMÉTRICA DESIGUAL FAVORECENDO A SEGREGAÇÃO E DESUNIFORMIDADE NA APLICAÇÃO” ou o GSI (Índice de dispersão das Partículas), conforme instrução do MAPA?</t>
  </si>
  <si>
    <t>■ O seguinte texto “ATENÇÃO: PRODUTO SEM PADRÃO DE ESPECIFICAÇÃO DE NATUREZA FÍSICA COM COMPOSIÇÃO GRANULOMÉTRICA DESIGUAL FAVORECENDO A SEGREGAÇÃO E DESUNIFORMIDADE NA APLICAÇÃO” está mencionando em rótulo/nota de produtos com granulometria desuniforme?</t>
  </si>
  <si>
    <t>IO.QUA.010RECEBIMENTO DE MATERIA PRIMA  / IO.QUA.022LIBERAÇÃO DE PRODUTO ACABADO</t>
  </si>
  <si>
    <t>■ Os teores dos macronutrientes primários (N, P2O5 e K2O), macronutrientes secundários (Ca, Mg e S) e micronutrientes (B, Cl, Co, Cu, Fe, Mn, Mo, Ni, Se, Si e Zn) estão representados de acordo com o estabelecido pelo MAPA na IN 39?</t>
  </si>
  <si>
    <t>Verificar planilhas MAPA de controle de Materias primas e produtos acabados dos ultimos 6 meses, amostralmente ao menos 4 etiquetas, ordens de produção e Notas fiscais, se as garantias dos produtos são exibidas conforme exigido nos procedimentos internos e alinhados com INSTRUÇÃO NORMATIVA Nº 39, DE 8 DE AGOSTO DE 2018.</t>
  </si>
  <si>
    <t>■ Os teores totais de cada macronutriente secundário para todos os produtos que contém está indicado? Esta alinhado com IN 39?</t>
  </si>
  <si>
    <t>Verificar atraves de entrevista a 2 colaboradores e amostralmente nas etiquetas, ordens de produção e Notas fiscais de as garantais dos macronutrinetes secundários (Ca / S e Mg)estão alinhados com a INSTRUÇÃO NORMATIVA Nº 39, DE 8 DE AGOSTO DE 2018.</t>
  </si>
  <si>
    <t>■ As especificações e garantias estão de acordo com o disposto no ANEXO I da IN 39?</t>
  </si>
  <si>
    <t>Verificar atraves de entrevista a 2 colaboradores e amostralmente nas etiquetas, ordens de produção e Notas fiscais de as garantais dos elmentos simples stão alinhados com o anexo I da INSTRUÇÃO NORMATIVA Nº 39, DE 8 DE AGOSTO DE 2018.</t>
  </si>
  <si>
    <t>CROQUI / INSTALAÇÕES</t>
  </si>
  <si>
    <t>■ As informações de croqui, descrição de instalações e equipamentos incluídas no momento do registro de EP, EI e/ou EC, estão de acordo com a configuração atual?</t>
  </si>
  <si>
    <t>Verificar se as Peneiras do processo produtivo, os misturadores, tanques de micronutrientes, area de  armazenamento de varredura e micros estão alinhados com descrito no croqui.</t>
  </si>
  <si>
    <t>■ Planta baixa esquemática completa das instalações de produção e de cada processo?</t>
  </si>
  <si>
    <t>Verificar se planta baixa da unidade esta atualizada conforme documentação, atraves de entrevista a 3 colaboradores e visita aos setores de mistura e armazenamento.</t>
  </si>
  <si>
    <t>DOCUMENTAÇÃO MAPA</t>
  </si>
  <si>
    <t>■ As ordens de produção referentes aos últimos 12 meses estão disponíveis?</t>
  </si>
  <si>
    <t>Verificar atraves de entrevista a 3 colaboradores e arquivo de documentos, se as Ordens de produção dos ultimos 12 meses são armazenadas conforme exigido na Instrução Normativa 53/2013</t>
  </si>
  <si>
    <t>■ As notas fiscais e DANFEs de entrada e saída de MPs e produtos acabados dos últimos 12 meses estão disponíveis?</t>
  </si>
  <si>
    <t>Verificar atraves de entrevista a 3 colaboradores e arquivo de documentos, se as Notas Fiscais dos ultimos 12 meses são armazenadas conforme exigido na Instrução Normativa 53/2013</t>
  </si>
  <si>
    <t>■ A documentação referente às importações está disponível na unidade?</t>
  </si>
  <si>
    <t>Verificar se a documentação de importação (LI/DI) das ultimas 4 importações estão disoníveis na unidade.</t>
  </si>
  <si>
    <t>■ Os documentos relacionados às fiscalizações do MAPA dos últimos 12 meses está disponível?</t>
  </si>
  <si>
    <t>Verificar se na pasta de qualidade estão arquivados os documentos emitidos pelo MAPA, referentes as fiscalizações da unidade nos ultimos 12 meses. (TCAs, Ais, Multas, TFs)</t>
  </si>
  <si>
    <t>■ Os problemas encontrados são registrados?</t>
  </si>
  <si>
    <t>Verificar atraves de entrevista a 5 colaboradores se os desvios identificados são apontados em plano para tratativa, verificar plano conjunto.</t>
  </si>
  <si>
    <t>AUDITORIAS E PLANO DE AÇÃO</t>
  </si>
  <si>
    <t>■ Todas não conformidades da ultima auditoria foram tratadas via plano de ação?</t>
  </si>
  <si>
    <t>Verificar se os apontamentos críticos de não conformidade da ultima auditoria realizada foram incluidos em plano de ação para tratativas.</t>
  </si>
  <si>
    <t>PLANO DE AÇAO</t>
  </si>
  <si>
    <t>■ As ações de Regulatórios e Qualidade do plano conjunto estao dentro do prazo?</t>
  </si>
  <si>
    <t>Verificar no plano de ação conjunto se as ações de qualidade e regulatórios estão dentro do prazo de tratativa e com datas planejadas, avaliar ao menos 4 ações relacionadas a reglulatórios e qualidade da unidade quanto aos prazos e tratativas.</t>
  </si>
  <si>
    <t>■ A unidade possui Auto de Infração emitido pelo MAPA?</t>
  </si>
  <si>
    <t>Verificar na pasta da qualidade se a unidade possui Auto de infração emitido pelo MAPA, entrevistar 2 colaboradores</t>
  </si>
  <si>
    <t>■ A unidade possui Termo de Intimação emitido pelo MAPA?</t>
  </si>
  <si>
    <t>Verificar na pasta da qualidade se a unidade possui Termo de intimação emitido pelo MAPA, entrevistar 2 colaboradores</t>
  </si>
  <si>
    <t>■ A unidade possui Multa emitido pelo MAPA?</t>
  </si>
  <si>
    <t>Verificar na pasta da qualidade se a unidade possui Multa emitido pelo MAPA emitido nos ultimos 12 meses,entrevistar 2 colaboradores</t>
  </si>
  <si>
    <t>■ Existe procedimento padronizado para as rotinas de qualidade?</t>
  </si>
  <si>
    <t>Verificar atraves de entrevista a 3 colaboradores se para as rotinas de trabalho existem procedimentos padronizados.</t>
  </si>
  <si>
    <t>■ A empresa dispõe de tecnologia de incorporação de micronutrientes eficiente, comprovada, documentada e anexada ao documento de solicitação de registro de EP da unidade?</t>
  </si>
  <si>
    <t>Verificar atraves de entrevista a 2 colaboradores se a unidade possui tecnologia de incorporação de micronutrientes e se o processo foi enviado para o MAPA para aprovação e esta na pasta de qualidade.</t>
  </si>
  <si>
    <t>■ O monitoramento físico-quimico das matérias primas e produtos acabados é realizado conforme determinação do MAPA?</t>
  </si>
  <si>
    <t>Verificar atraves de entrevista a 2 colaboradores  se processo de monitoramento físico-quimico dos produtos é seguido, amostralmente avaliar controles dos ultimos recebimentos e expedições.</t>
  </si>
  <si>
    <t>IO.QUA.011CONTROLE DE RECLAMAÇÃO / IO.QUA.020CLAIM</t>
  </si>
  <si>
    <t>■ Existe controle e registro das reclamações de clientes? As investigações de causas e tratativas foram executadas?</t>
  </si>
  <si>
    <t>Verificar indicador de reclamações de clientes, boletins e análises de causa raiz de 4 reclamações procedentes, entrevistar 2 colaboradores sobre rotina das tratativas de reclamações, verificar controle de Claim e tratativas.</t>
  </si>
  <si>
    <t>IO.QUA.011CONTROLE DE RECLAMAÇÃO</t>
  </si>
  <si>
    <t xml:space="preserve">■ Em caso de reclamação procedente as tratativas junto ao cliente foram registras? </t>
  </si>
  <si>
    <t>Verificar atraves de entrevista a 2 colaboradores se as ultimas 3 reclamações procedentes possuem registro de tratativas junto ao cliente.</t>
  </si>
  <si>
    <t>PAINEL DE DOCUMENTAÇÃO</t>
  </si>
  <si>
    <t>■ A unidade possui documentação vencida? (Obs.: Cada documento vencido do painel de documento será considerado uma não conformidade)</t>
  </si>
  <si>
    <t xml:space="preserve">Verificar controle de Painel de Documentação e entrevista a 3 colaboradores. </t>
  </si>
  <si>
    <t>■ A rotina de avaliação de housekeeping é atendida? Existe tratativas das não conformidades?</t>
  </si>
  <si>
    <t>Verificar atraves de entrevista a 4 colaboradores e  relatórios das ultimas 3 auditorias mensais e ultima coorporativa.</t>
  </si>
  <si>
    <t>■ Os mapas trimestrais/mensais aos orgãos reguladores são enviados dentro do prazo?</t>
  </si>
  <si>
    <t>Verificar na pasta de qualidade se os mapas mensais dos ultimos 3 trimestres foram enviados dentro do prazo estabelecido de 20 dias do trimesre subsequente.</t>
  </si>
  <si>
    <t>Diretriz 3 
Gestão do Plano de Ação Integrado</t>
  </si>
  <si>
    <t xml:space="preserve">■ A unidade mantém o acompanhamento semanal do plano de ação integrado? </t>
  </si>
  <si>
    <t>■ Verificar o registro de participação nas últimas 5 reuniões semanais;
■ Verificar as últimas 5 atualizações com base na participação das reuinões semanais.</t>
  </si>
  <si>
    <t>■ A unidade analisa as ações críticas que demanda investimentos?</t>
  </si>
  <si>
    <t>■ Verificar 5 ações críticas associadas com requisitos legais;
■ Verificar 5 ações críticas relacionadas com LTI,RWC e MTC inclusive abrangência de outras unidades;</t>
  </si>
  <si>
    <t>■ As ações atrasadas estão sendo tratadas?</t>
  </si>
  <si>
    <t>■ Verificar no mínino 5 ações atrasadas e avaliar a criticidade;
■ Verificar o planejamento para reprogramação das ações e a quanto tempo está atrasada;</t>
  </si>
  <si>
    <t>■ As ações do Due Diligence estão atualizadas de acordo com os prazos pactuados?</t>
  </si>
  <si>
    <t xml:space="preserve">■ Selecionar no mínimo 5 ações concluídas de alta criticidade e verificar in loco;
</t>
  </si>
  <si>
    <t>■ As ações em andamento do Plano de Ação Integrado serão concluídas no prazo determinado?</t>
  </si>
  <si>
    <t>■ Selecionar no mínimo 5 ações em andamento de alta criticidade e verificar o planejamento para execução;</t>
  </si>
  <si>
    <t>Diretriz 3 
Fiscalizações e Multas</t>
  </si>
  <si>
    <t>Controle e gestão de documentos ( Jurídico, Administrativo, Regulatórios )</t>
  </si>
  <si>
    <t>■ Fiscalizações referente aos 12 ultimos meses de ógãos publicos ( MAPA, SEMA, MINISTÉRIO DO TRABALHO, etc... Pogãos reguladores;</t>
  </si>
  <si>
    <t>■ Termos de fiscalização, Termos de Inspeção, Autos de infração, Termo de embargo;</t>
  </si>
  <si>
    <t>■ Ações judiciais decorrentes de reclamações de clientes, TAC, Autuações, finalizadas como procedentes</t>
  </si>
  <si>
    <t>■ Será avaliado os pareceres finais dos órgãos fiscalizadores e/ou parecer judicial;</t>
  </si>
  <si>
    <t>■ Multas MAPA, SEMA, IBAMA, Ministério Publico, Receita Federal, etc...</t>
  </si>
  <si>
    <t>■ Será verificado os processos em curso e/ou finalizados geradores de multas;</t>
  </si>
  <si>
    <t>Número de Multas</t>
  </si>
  <si>
    <t>Diretriz 8 
Gerenciamento de Riscos e Controles Ambientais</t>
  </si>
  <si>
    <t>GESTÃO DE DOCUMENTOS AMBIENTAIS</t>
  </si>
  <si>
    <t>■ O empreendimento possui todas as licenças ambientais relativas às suas operações?</t>
  </si>
  <si>
    <t xml:space="preserve">■ Verificar se a unidade possui a Licença de Operação válida e se foi realizada a publicação da licença conforme CONAMA 237/2007
</t>
  </si>
  <si>
    <t>■ As licenças ambientais atendem as finalidades das operações e os volumes de produção licenciados?</t>
  </si>
  <si>
    <t xml:space="preserve">■Verificar qual a atividade está licenciada, se a capacidade dos volumes de produção estão  informadosna Licença de Operação ou a metragem de área que está licenciada.
</t>
  </si>
  <si>
    <t>■ O emprrendimento atende à 100% das condicionantes ambientais presentes nas licenças ambientais no prazo?</t>
  </si>
  <si>
    <t xml:space="preserve">■Verificar se as condicioantes obrigatórias ou recomednações da licenças ambientais foram atendidas e  protocaladas no prazo solicitado.
</t>
  </si>
  <si>
    <t>■ O empreendimento possui todas as outorgas de captação de água para os  recursos hídricos utilizados?</t>
  </si>
  <si>
    <t xml:space="preserve">■ Verificar se a unidade consome água de poço. Caso sim, checar se possui a Outorga ou Declaração de Uso Insignficante  para o recursso hídrico utilizado.
</t>
  </si>
  <si>
    <t>■ As outorgas atendem as finalidades de uso e os volumes outorgados?</t>
  </si>
  <si>
    <t>■ Verificar as planilhas de Consumo de Água que são preenchidas diariamente se está atendendo o limite de uso diária referente a captação e hora trabalhada do poço quando aplicável.</t>
  </si>
  <si>
    <t>■O empreendimento atende à 100% das condicionantes ambientais presentes nas Outorgas no prazo?</t>
  </si>
  <si>
    <t>■ Caso a Outorga ou DUI possuir condicionantes ambientais elas foram atendidadas e protocoladas no prazo.</t>
  </si>
  <si>
    <t>■ O emprrendimento possui cadastro no IBAMA ativo e válido?</t>
  </si>
  <si>
    <t>■ Verificar se a unidade possui o comprovantes de inscrição no IBAMA;
■ Através do Certificado de Regularidade do IBAMA verificar se está válido e contemplando todos os enquandramentos necessários.
■Verificar se a Taxa do Certifidado Ambiental que é paga trismestralmente se está sendo paga através do comprovante de pagamento;
■</t>
  </si>
  <si>
    <t>■ O empreendimento envia anualmente o RAPP ao IBAMA?</t>
  </si>
  <si>
    <t>■ Verifica se a unidade entregou o Relatório de Atividades Potencialmente Poluidora até o dia 31 de Março de cada ano.</t>
  </si>
  <si>
    <t>■ O empreendimento possui Programa de Gerenciamento de Residuos Sólidos (PGRS)?</t>
  </si>
  <si>
    <t>■ Verificar se a unidade possui o PGRS e ART do responsável que elaborou.</t>
  </si>
  <si>
    <t>■ O empreendimento possui Programa de Gerenciamento de Residuos Sólidos de Saúde (PGRSS)?</t>
  </si>
  <si>
    <t>■ Verificar se a unidade possui o PGRSS e ART do responsável que elaborou.</t>
  </si>
  <si>
    <t>GESTÃO DE RESÍDUOS</t>
  </si>
  <si>
    <t>■ A unidade possui estrutura para armazenamento de resíduos adequadamente identificados, em bom estado de conservação e com capacidade suficiente de armazenamento?</t>
  </si>
  <si>
    <t>■ Verficar se a unidade possui central de resíduos para armazenamento temporário, ou checar como estes resíduos são armazenados até a coleta e destinação. 
■ Verificar se a central ou onde está armazenado os resíduos está identificados e o armazenamento está organizado.</t>
  </si>
  <si>
    <t>■ Os resíduos perigosos estão armazenados em local coberto, impermeabilizado e com as devidas contenções e identificações?</t>
  </si>
  <si>
    <t>■ Verificar se os resíduos perigosos( filtro lubrificante, óleos usados, EPI's contaminados e etc.) estão armazeandos em locais cobertos, com solo impermeabilizados, com dique de conteção e identificado.</t>
  </si>
  <si>
    <t>■ A unidade possui local adequado para o armazenamento temporário dos resíduos de saúde?</t>
  </si>
  <si>
    <t>■ Verificar se os descartes referente aos testes de COVID estão sendo descartados não caixa perfurocortante conforme padrão.
E se os resíduos perigosos como algodão com sangue está sendo descartado em lixeiras identificadas como infectantes e atendendo ao padrão.</t>
  </si>
  <si>
    <t>■ A unidade possui cadastro no SINIR e realiza a gestãos dos resíduos pela plataforma?</t>
  </si>
  <si>
    <t>■ Verificar se a unidade está cadastrada no SINIR ou Sistema de Movimentação de Transporte de Resíduo do estado caso não seja o SINIR.
■ Verificar se a unidades está emitindo o MTR e se possui o Certificado de Destinação para os resíduos;</t>
  </si>
  <si>
    <t>■ O empreendimento possui contratos com fornecedores que abranjam a coleta, transporte e destinação final de todos os tipos de residuos gerados no site?</t>
  </si>
  <si>
    <t>■ Verificar se a unidade possui contrato com fornecedores licenciados e que possuem a Autorização de Transporte Perigosos para Coleta, transporte e destinação de resíduos.</t>
  </si>
  <si>
    <t>■ Os colaboradores envolvidos na gestão de resíduos possuem treinamento e conhecem as responsabilidades do processo?</t>
  </si>
  <si>
    <t>■ Verificar se os empregados da Unidade possuim treinamento referente ao PGRS da unidade.</t>
  </si>
  <si>
    <t>MONITORAMENTOS AMBIENTAIS</t>
  </si>
  <si>
    <t>■ O monitoramento do uso de recursos hídricos é realizado diariamente e os hidrômetros e horímetros estão em funcionamento?</t>
  </si>
  <si>
    <t>■ Verificar se a leitura do hidrômetro está sendo diária através da planilha de consumo de água.</t>
  </si>
  <si>
    <t>■ As emissões de material particulado são monitoradas e estão controladas conforme CONAMA 491/2018 e ABNT NBR 9.547:1997?</t>
  </si>
  <si>
    <t xml:space="preserve">■ Verificar se a unidade possui avaliação atmosférica para emissão de particulado e se as operações de descarga ocorrem de portões fechados.
</t>
  </si>
  <si>
    <t>■ A unidade realiza o monitoramento de emissões atmosféricas de suas fontes fixas de poluentes conforme previsto na CONAMA 382/2006?</t>
  </si>
  <si>
    <t>■ Verificar se a unidade possui avaliação atmosférica para emissão de particulado e se as operações de descarga ocorrem de portões fechados.</t>
  </si>
  <si>
    <t>■ A fumaça dos veiculos movidos à diesel são monitoradas e controladas pela Escala de Ringelmann conforme IN IBAMA 85/1996?</t>
  </si>
  <si>
    <t>■ Verificar se a unidade realiza a avaliação de fumaça preta referente aos veículos móvidos as dieses (Pá Carregadeira, Empilhadeira e etc)</t>
  </si>
  <si>
    <t>■ A qualidade da água de consumo humano da unidade é monitorada  mensalmente conforme Anexo XX da Portaria da Consolidação 05/2017?</t>
  </si>
  <si>
    <t>■ Verificar se a unidade realiza a análise da água de consumo humano mensalmente conforme a Portaria da Consolidação e se os parãmetros analisados estão dentro do esperado.</t>
  </si>
  <si>
    <t>■ Os niveis de ruidos das operações do site são monitorados conforme requisitos da CONAMA 01/1990 e ABNT NBR 10.151:2019?</t>
  </si>
  <si>
    <t xml:space="preserve">■ Verificar se a unidade poussui um laudo de níveis de ruídos ambientais realizados anualmente.
</t>
  </si>
  <si>
    <t>■ Os efluentes liquidos e oleosos da unidade são monitorados quanto aos parâmetros para descarte em corpos d'agua e solo, conforme CONAMA 430/2011?</t>
  </si>
  <si>
    <t>■ Verificar se aunidade realizar análise dos efluentes sanitários e caixa separadora de água e óleo conforme os parâmetros da CONAMA 430/0211 ou conforme condicioante no mínimo anualmente.</t>
  </si>
  <si>
    <t>■ A unidade realiza monitoramento de qualidade do solo para identificar possiveis áreas contaminadas de acordo com a CONAMA 420/2009?</t>
  </si>
  <si>
    <t>■ Verificar se há indicios de vazamento de óleo em áreas não pavimentadas;</t>
  </si>
  <si>
    <t>■ A(s) bacia(s) de contenção é/são adequada(s) e apresenta(m) capacidade de retenção de todo liquido eventualmente derramado Conforme NBR 7505-1:2000?</t>
  </si>
  <si>
    <t>■ Verificar se os produtos químicos na unidade estão em bacia de conteção e com contempla toda a capacidade;</t>
  </si>
  <si>
    <t xml:space="preserve">■ O(s) tanque(s) está(ão) identificado(s) por número e tipo de produto armazenado conforme ABNT NBR 7500:2000? 
</t>
  </si>
  <si>
    <t>■ Verificar se os tanques de produtos químicos e IBC's estão identificados;</t>
  </si>
  <si>
    <t>■ A unidade realiza o monitoramento da geração de residuos do site?</t>
  </si>
  <si>
    <t>■  Verfiricar se a geração de resíduos na unidade estão dentro da capacidades dos locais de armazenamento;</t>
  </si>
  <si>
    <t>■  A estrutura das bacia(s) de contenção se encontram íntegras, sem fissuras ou rachaduas e compactadas e/ou impermeabilizadas?</t>
  </si>
  <si>
    <t>■ Verficiar se a bacia de contenção está íntegra, impermeabilizada e se não contem outros materiais dentro da bacias de contenção construídas;</t>
  </si>
  <si>
    <t>■  As canaletas de contenção das áreas da manutenção e residuos estão em bom estado de conservação e limpas?</t>
  </si>
  <si>
    <t>■  Verificar as canaletas das áreas de manutenção, lavagem de PC se estão em bom estados e conseguem suportar a capacidade dos resíduos que são gerados;</t>
  </si>
  <si>
    <t>■  A unidade dispõe de controles e realiza manutenções para  evitar os vazamentos de produtos químicos ou efluentes que possam contaminar o solo/água?</t>
  </si>
  <si>
    <t>■ Verificar se a limpeza da caixa separadora de água e óleo e da fossas sépticas  estão eficiente e se não há qualquer tipo de vazamento;</t>
  </si>
  <si>
    <t>■  A unidade possui Kit de Proteção Ambiental disponível, adequado e de fácil acesso para eventual emergência?</t>
  </si>
  <si>
    <t>■ Verifica se a unidade tem o Kit de Proteção Ambiental ou quando há vazamentos de produtos químicos qual a forma de conteção para evitar contaminação, utilizam calcário, pó de serra e etc</t>
  </si>
  <si>
    <t>■  Os colaboradores possuem treinamento e conhecem as funcionalidades e modo de utilização dos Kits de Proteção Ambiental?</t>
  </si>
  <si>
    <t>■ Verificar como os empregados tratam quando há vazamentos de protudos químicos;</t>
  </si>
  <si>
    <t>■  A unidade possui estrutura para tratamento de esgoto funcionando e adequada às legislações ambientais?</t>
  </si>
  <si>
    <t>■ Verificar como a unidade faz a tratativa dos efluentes sanitários; Se for fossa séptica qual a periodicidade de limpeza e solicitar o certificado de destinação;</t>
  </si>
  <si>
    <t>■  As Caixas Separadoras de Água e Óleo estão em funcionamento e com as devidas manutenções sendo realizadas?</t>
  </si>
  <si>
    <t>■ Verificar como a unidade está realizando a limpeza da caixa seperadora de água e óleo e se a manutenção está de forma eficiaz.</t>
  </si>
  <si>
    <t>■  As estruturas de coleta e destinação de água pluvial da unidade estão limpas e de acordo com as legislações aplicáveis?</t>
  </si>
  <si>
    <t>■ Verificar se as drenagens pluviais encontram-se limpas, sem acúmulo de água e materiais e impermeáveis;</t>
  </si>
  <si>
    <t>■  A unidade possui sistema para coleta e descarte das águas pluviais de forma a evitar contaninação de solo/água e criar processos erosivos?</t>
  </si>
  <si>
    <t>■ Verficiar a forma como é coletada e drenada a água pluvial;</t>
  </si>
  <si>
    <t>■  O piso das tendas de armazenamento encontram-se íntegros e impermeáveis, evitando a contaminação do solo?</t>
  </si>
  <si>
    <t>■  Verificar se os pisos de estruturados encontram-se impermeáveis e íntegros;</t>
  </si>
  <si>
    <t>■  A unidade realiza a limpeza de suas áreas reduzindo assim locais que contribuam para proliferação de mosquitos e animais peçonhentos?</t>
  </si>
  <si>
    <t>■ Verificar como está a limpeza das áreas em torno da unidade;</t>
  </si>
  <si>
    <t>■  Existem indícios de processos de contaminação do solo na área da unidade?</t>
  </si>
  <si>
    <t>■  Verificar se há vazamentos de produtos químicos no solo;</t>
  </si>
  <si>
    <t>■  A unidade faz a gestão consciente dos recursos naturais utilizados em seus processos produtivos e administrativos, evitando o despercídio dos mesmo?</t>
  </si>
  <si>
    <t>■ Verificar se há vazementos de água ou de algum recurso natural;</t>
  </si>
  <si>
    <t>Diretriz 3 
Atendimento a Reclamações</t>
  </si>
  <si>
    <t>Entrevista com Gerente e Supervisores Comerciais e também fazendo levantamento dos e-mails recebidos - Abaixo de 50% - Insuficiente / Entre 51 e 70% -Regular / Entre 71 e 90% - Bom / Acima de 90% - Excelente</t>
  </si>
  <si>
    <t>■ Todas as reclamações são abertas pelo canal oficial?</t>
  </si>
  <si>
    <t>Comercial e External Quality</t>
  </si>
  <si>
    <t>■ As reclamações são preenchidas adequadamente com fotos e rastreabilidade?</t>
  </si>
  <si>
    <t>Levantamento de prazo no Power Bi - Abaixo de 50% - Insuficiente / Entre 51 e 70% -Regular / Entre 71 e 90% - Bom / Acima de 90% - Excelente</t>
  </si>
  <si>
    <t>■ As investigações são realizadas dentro do prazo para casos complexos e simples?</t>
  </si>
  <si>
    <t>Controle de Qualidade e External Quality</t>
  </si>
  <si>
    <t>■ Para as reclamações procedentes as análises de causa raiz são realizadas dentro do prazo?</t>
  </si>
  <si>
    <t>Controle de Qualidade e Fábrica</t>
  </si>
  <si>
    <t>Levantamento de prazo no Siclope - Abaixo de 50% - Insuficiente / Entre 51 e 70% -Regular / Entre 71 e 90% - Bom / Acima de 90% - Excelente</t>
  </si>
  <si>
    <t>■As ações definidas são realizadas dentro do prazo?</t>
  </si>
  <si>
    <t>Fábrica</t>
  </si>
  <si>
    <t>Levantamento eficácia de ações no Siclope - Abaixo de 50% - Insuficiente / Entre 51 e 70% -Regular / Entre 71 e 90% - Bom / Acima de 90% - Excelente</t>
  </si>
  <si>
    <t xml:space="preserve">■ É verificada eficácia das ações realizadas? </t>
  </si>
  <si>
    <t>External Quality</t>
  </si>
  <si>
    <t>Entrevista com Gerente, Coordenadores e Supervisores de fábrica - Abaixo de 50% - Insuficiente / Entre 51 e 70% -Regular / Entre 71 e 90% - Bom / Acima de 90% - Excelente</t>
  </si>
  <si>
    <t xml:space="preserve">■ Há uma formalização de encerramento das reclamações junto ao cliente? </t>
  </si>
  <si>
    <t>Comercial</t>
  </si>
  <si>
    <t>■ A liderança está comprometida com Foco no Cliente (tem conhecimento das reclamações, participa das investigações, visita clientes eventualmente, etc)?</t>
  </si>
  <si>
    <t>Entrevista com operadores, assistentes, administrativo, etc) - Abaixo de 50% - Insuficiente / Entre 51 e 70% -Regular / Entre 71 e 90% - Bom / Acima de 90% - Excelente</t>
  </si>
  <si>
    <t>■ Os colaboradores da unidade conhecem os KPIs relacionados à reclamações e satisfação do cliente?</t>
  </si>
  <si>
    <t>Diretriz 3 
Controle de Reclamações</t>
  </si>
  <si>
    <t>Entrevista com Logística e Faturamento (levantamento de KPI sobre entrega dentro do prazo) - Abaixo de 50% - Insuficiente / Entre 51 e 70% -Regular / Entre 71 e 90% - Bom / Acima de 90% - Excelente - levantar planilha de set-out</t>
  </si>
  <si>
    <t>■ As entregas são realizadas dentro do prazo?</t>
  </si>
  <si>
    <t>Logística / Faturamento</t>
  </si>
  <si>
    <t>Entrevista com Logística e Faturamento (levantamento de KPI sobre caminhões aprovados e quantidade realizada - avaliar in loco uns 10 caminhões) - Abaixo de 50% - Insuficiente / Entre 51 e 70% -Regular / Entre 71 e 90% - Bom / Acima de 90% - Excelente</t>
  </si>
  <si>
    <t>■ São feitos check list dos caminhões a serem carregados para o cliente?</t>
  </si>
  <si>
    <t>Logística</t>
  </si>
  <si>
    <t>Entrevista com Fábrica (avaliar in loco uns 10 caminhões) - Abaixo de 50% - Insuficiente / Entre 51 e 70% -Regular / Entre 71 e 90% - Bom / Acima de 90% - Excelente</t>
  </si>
  <si>
    <t>■ São feitos check list após carregamento para conferência da carga carregada ao cliente?</t>
  </si>
  <si>
    <t xml:space="preserve">Avaliar in loco uns 10 caminhões - Abaixo de 50% - Insuficiente / Entre 51 e 70% -Regular / Entre 71 e 90% - Bom / Acima de 90% - Excelente </t>
  </si>
  <si>
    <t>■ As cargas estão perfeitamente acondicionadas? As lonas estão em boas condições? Há produto espalhado pelo assoalho? (In loco)</t>
  </si>
  <si>
    <t xml:space="preserve">Avaliar in loco uns 10 caminhões - Abaixo de 50% - Insuficiente / Entre 51 e 70% -Regular / Entre 71 e 90% - Bom / Acima de 90% - Excelente  </t>
  </si>
  <si>
    <t>■ Os lacres nos bags e no caminhão estão sendo colocados e estão de acordo com as NFs? (In loco)</t>
  </si>
  <si>
    <t>Avaliar plano de calibração e certificado de calibração das balanças - Não faz calibração periódica - Insuficiente / Faz calibração sem planejamento - Regular / Faz calibração  com planejamento, mas não tem avaliação do resultado - Bom / Tem plano de calibração, faz na frequência solicitada em rede credenciada e tem avaliação do certificado emitido - Excelente</t>
  </si>
  <si>
    <t>■ As balanças usadas no processo de ensaque são calibradas periodicamente por empresa rastreável RBC?</t>
  </si>
  <si>
    <t>Avaliar plano de checagem - Não faz checagem de peso - Insuficiente / Faz checagem de peso, mas não na frequência definida - Regular / Faz checagem na frequência definida - Bom / Faz checagem na frequência definida e toma ações quando não de acordo - Excelente</t>
  </si>
  <si>
    <t>■ Há conferência de peso nas embalagens (sacarias e big bags)?</t>
  </si>
  <si>
    <t>Avaliar estoque  - Lote de embalagem vencido - Insuficiente / Lote de embalagem a vencer em 3 meses - Regular / Lote de embalagem a vencer em 6 meses - Bom / Lote de embalagem a vencer com mais de 6 meses - Excelente</t>
  </si>
  <si>
    <t>■ Os big bags e sacarias utilizados estão dentro do prazo de validade?</t>
  </si>
  <si>
    <t>Diretriz 8: Segurança Veicular</t>
  </si>
  <si>
    <t>O condutor sabe suas responsabilidades enquanto dirigir um veículo da Biosev? (Ex. de respostas.: utilização de cinto de segurança, utilização dos faróis baixo acesos durante o dia, respeitar os limites de velocidade da via, não ultrapassar o limite de 90 km/h, quando a via permitir esta velocidade, em caso de chuva.</t>
  </si>
  <si>
    <t>O condutor sabe como proceder em caso de colisão ou acidente? Pra quem reportar? Quais os cuidados devem ser tomados na pista?</t>
  </si>
  <si>
    <t>Os veículos estão em boas condições? Escolha 3 veículos e realize inspeções visuais (pneus, luzes, interior, etc.).</t>
  </si>
  <si>
    <t>O condutor participou do treinamento de direção segura? Quando foi o treinamento? Quantas horas? (Evidências)</t>
  </si>
  <si>
    <t>O CSV coordena o processo de comunicação dos condutores verde, amarelo e vermelho e suporta a comunicação dos líderes para com os liderados? (Evidências)</t>
  </si>
  <si>
    <t>O CSV mantém atualizado o prontuário dos condutores? Confrontar informações aleatóricas dos Relatórios Gerenciais Mensais da Creare e fazer a conferência? Classificação como Condutor Vermelhos reincidentes foram caracterizados como quebra de Regra de Ouro? (Evidências)</t>
  </si>
  <si>
    <t>O CSV acompanha os informes de motoristas não identificados (ou com ibottons) piratas e toma as devidas ações? (Evidências)</t>
  </si>
  <si>
    <t>Identifique 05 ações previstas no plano de ação dos primeiros ciclos do Prisma e avalie seu planejamento e sua efetividade de implantação</t>
  </si>
  <si>
    <t>Diretriz 13: Investigação de Acidentes</t>
  </si>
  <si>
    <t>Responsável: Naiara / Livia Ignacio</t>
  </si>
  <si>
    <t xml:space="preserve">O que deve ser feito na ocorrência de algum acidente, seja ele ambiental, material ou pessoal? </t>
  </si>
  <si>
    <t>Como é feita a comunicação dos acidentes na Unidade onde você trabalha? (Avaliar se o colaborador sabe explicar o fluxo de comunicação, ramal de emergência, áreas envolvidas, etc.)</t>
  </si>
  <si>
    <t xml:space="preserve">Como são classificados os acidentes na Biosev ? (Pergunta direcionada aos líderes) </t>
  </si>
  <si>
    <t xml:space="preserve">Já ocorreu algum acidente na área onde você trabalha ? Como você ficou sabendo ? (quadros informativos, através de DDS). </t>
  </si>
  <si>
    <t>As ações propostas nos plano de ação das investigações estão sendo executadas.  (Entrevistar líder, coordenador, colaboradores, etc.)</t>
  </si>
  <si>
    <t>Como são comunicados os desvios que ocorrem na Unidade? (Verificar disponibilização das Pirâmides de SSMA nas áreas, sistemática de entrega dos formulários, etc.)</t>
  </si>
  <si>
    <t xml:space="preserve"> As análises estão sendo realizadas pelo Comitê de Investigação, constituído de acordo com o procedimento ? (Verificar registros composição do comitê nas análises)</t>
  </si>
  <si>
    <t>O comunicado e análise dos acidentes estão sendo enviados de acordo com o estabelecido no procedimento ? (Verificar prazo de comunicação dos acidentes do último mês, prazo do envio da análise).</t>
  </si>
  <si>
    <t>Integridade Mecânica</t>
  </si>
  <si>
    <t>Aplicabilidade de Acidentes Significantes</t>
  </si>
  <si>
    <t>Acidente Coluna A - SEL - 19/05/2016</t>
  </si>
  <si>
    <t>Desenvolver e instalar sistema para controlar o nível do vinho da base da Coluna A de forma que o nível de vinho não ultrapasse 80 % de leitura de nível</t>
  </si>
  <si>
    <t>Instalar sensor de nível máximo no corpo da Coluna A para desarme do aparelho</t>
  </si>
  <si>
    <t>Gerar laudo que garanta integridade mecânica da estrutura que suporta a coluna A. A estrutura deverá suportar o peso da coluna cheia de vinho</t>
  </si>
  <si>
    <t>Acidente Centrífuga de vinho - SEL - 25/07/2016</t>
  </si>
  <si>
    <t>Mapear as centrífugas / sensores de vibração / lógica de intertravamento (há possibilidade do operador desabilitar ou não?) de 100% das centrífugas de vinho da indústria.</t>
  </si>
  <si>
    <t>Existem Instalados sensores de vibração em local correto (especificado pelo fabricante) com lógica de intertravamento em 100% das centrífugas de vinho da indústria?</t>
  </si>
  <si>
    <t>Os operadores tem acesso livre a interferir nos cartuchos do CLP referente às lógicas de intertravamento dos sensores de vibração das centrífugas de vinho?</t>
  </si>
  <si>
    <t>Há um plano de manutenção / calibração para os sistemas de segurança de processo das centrífugas de vinho (sensores, lógica de intertravamento, PLC, etc)?</t>
  </si>
  <si>
    <t>Acidente Caixa de Vinhaça - Usina Colombo</t>
  </si>
  <si>
    <t xml:space="preserve">Os colaboradores entendem o risco dentro das caixas de vinhaça? conhecem o procedimento correto para resgate em espaço confinado? </t>
  </si>
  <si>
    <t>Todas as caixas de vinhaça estão mapeadas no inventário de espaços confinados? Todas estão identificadas com a placa de EC conforme procedimento interno?</t>
  </si>
  <si>
    <t xml:space="preserve">Foram instaladas proteções para fechar o acesso à caixa de vinhaça e o volante foi retirado instalado em área externa ? </t>
  </si>
  <si>
    <t>Acidente Engate e Desengate - UMB</t>
  </si>
  <si>
    <r>
      <t xml:space="preserve">O processo de engate e desengate de implementos agrícolas é feito apenas por um operador (tratorista)? </t>
    </r>
    <r>
      <rPr>
        <i/>
        <sz val="10"/>
        <rFont val="Calibri"/>
        <family val="2"/>
      </rPr>
      <t>Entreviste os operadores e faça perguntas indiretas nessa direção.</t>
    </r>
  </si>
  <si>
    <t xml:space="preserve">Foi definida uma ferramenta ou dispositivo que auxilie o tratorista a realizar o acoplamento sozinho? </t>
  </si>
  <si>
    <t>Há dispositivo instalado que mantenha o sistema de engate e desengate do implemento agrícola em uma altura favorável para esta atividade?</t>
  </si>
  <si>
    <r>
      <t xml:space="preserve">As atividades de engate e desengate no período norturno são proibidas ou feitas somente em local iluminado? </t>
    </r>
    <r>
      <rPr>
        <i/>
        <sz val="10"/>
        <rFont val="Calibri"/>
        <family val="2"/>
      </rPr>
      <t>Cite as evidencias que foram buscadas.</t>
    </r>
    <r>
      <rPr>
        <sz val="11"/>
        <rFont val="Calibri"/>
        <family val="2"/>
      </rPr>
      <t xml:space="preserve"> </t>
    </r>
  </si>
  <si>
    <t>Saúde Ocupacional</t>
  </si>
  <si>
    <t>Responsável: Roberta Fonari</t>
  </si>
  <si>
    <t>Site</t>
  </si>
  <si>
    <r>
      <rPr>
        <b/>
        <sz val="11"/>
        <color theme="1"/>
        <rFont val="Calibri"/>
        <family val="2"/>
        <scheme val="minor"/>
      </rPr>
      <t>Estudo e levantamento de riscos à saúde dos trabalhadores, especialmente os identificados nas avaliações previstas nas demais NR´s.</t>
    </r>
    <r>
      <rPr>
        <sz val="10"/>
        <rFont val="Arial"/>
        <family val="2"/>
      </rPr>
      <t xml:space="preserve"> Há concordância com PPRA? Há estudo in loco para reconhecimento prévio dos riscos ocupacionais existentes, através de visitas aos locais de trabalho para análise do(s) processo(s) produtivo(s), postos de trabalho, mapas de riscos e outros?</t>
    </r>
  </si>
  <si>
    <t>Planejamento em que estejam previstas ações de saúde a serem executados durante o ano?</t>
  </si>
  <si>
    <t>Há indicação de médico do trabalho em adequação com o disposto na legislação? (apresentar Título de Especialista em Medicina do Trabalho ou certificado de conclusão de residência médica)</t>
  </si>
  <si>
    <t>Os exames ocupacionais estão dentro do prazo? De acordo com o PPRA/PCMSO?</t>
  </si>
  <si>
    <t>Exames complementares previstos nos itens, quadros e anexos da NR 7 são realizados por profissionais e/ou entidades devidamente capacitados, equipados e qualificados?</t>
  </si>
  <si>
    <t>PCMSO contém, no mínimo: (a) identificação da empresa – razão social, endereço, CNPJ, ramo de atividade de acordo com Quadro I da NR4 e seu respectivo grau de risco, número de trabalhadores e sua distribuição por sexo, e ainda horários de trabalho e turnos; (b) definição, com base nas atividades e processos de trabalho verificados e auxiliado pelo PPRA e mapeamento de risco, dos critérios e procedimentos e serem adotados nas avalições clínicas; (c) programação anual dos exames clínicos e complementares específicos para os riscos detectados, definindo-se explicitamente quais trabalhadores ou grupos de trabalhadores serão submetidos a que exames e quando; (d) outras avaliações médicas especiais?</t>
  </si>
  <si>
    <t>Há controle de PCMSO de empresas prestadoras de serviços, que realizam ações no ambiente da empresa que contratou o serviço?</t>
  </si>
  <si>
    <t>Para cada exame médico realizado, previsto no item 7.4.1, é emitido ASO, em pelo menos 2 vias, contendo nome, identidade e/ou CTPS, função, setor, riscos ocupacionais ou a ausência deles, procedimentos médicos, incluindo exames complementares e a data de realização, nome do coordenador, definição de apto ou inapto, médico encarregado pelo exame (assinatura e carimbo), endereço ou forma de contato, data e assinatura do trabalhador como recibo na primeira via? 2ª via entregue ao trabalhador?</t>
  </si>
  <si>
    <t>Via do ASO arquivado no local de trabalho?</t>
  </si>
  <si>
    <t>Dados obtidos nos exames médicos, incluindo avaliação clínica e exames complementares, as conclusões e as medidas aplicadas são registradas em prontuário clínico individual, que fica sob a responsabilidade do médico coordenador, sendo armazenados por período mínimo de 20 anos após desligamento do trabalhador?</t>
  </si>
  <si>
    <t>Há garantias de sigilo médico dos dados registrados nos prontuários?</t>
  </si>
  <si>
    <t>Exames ocupacionais compreendem: avaliação clínica (anamnese ocupacional, exame físico e exame mental) e exames complementares, quando necessários?</t>
  </si>
  <si>
    <t>Admissional: realizado antes do início das atividades?</t>
  </si>
  <si>
    <t>Periódico: anual para menores de 18 e maiores de 45 e/ou para trabalhadores expostos a riscos ocupacionais ou para aqueles que sejam portadores de doenças crônicas; bianual para os demais?</t>
  </si>
  <si>
    <r>
      <rPr>
        <b/>
        <sz val="11"/>
        <color theme="1"/>
        <rFont val="Calibri"/>
        <family val="2"/>
        <scheme val="minor"/>
      </rPr>
      <t>Retorno ao trabalho:</t>
    </r>
    <r>
      <rPr>
        <sz val="10"/>
        <rFont val="Arial"/>
        <family val="2"/>
      </rPr>
      <t xml:space="preserve"> realizado, obrigatoriamente no primeiro dia da volta ao trabalhador ausente por período igual ou superior a 30 dias por motivo de doença ou acidente, de natureza ocupacional ou não, ou parto?</t>
    </r>
  </si>
  <si>
    <r>
      <rPr>
        <b/>
        <sz val="11"/>
        <color theme="1"/>
        <rFont val="Calibri"/>
        <family val="2"/>
        <scheme val="minor"/>
      </rPr>
      <t>Mudança de Função:</t>
    </r>
    <r>
      <rPr>
        <sz val="10"/>
        <rFont val="Arial"/>
        <family val="2"/>
      </rPr>
      <t xml:space="preserve"> realizado antes da data da mudança (entende-se como mudança de função, toda e qualquer atividade, posto de trabalho ou setor que implique na exposição do trabalhador a risco diferente a que estava exposto antes da mudança)?</t>
    </r>
  </si>
  <si>
    <r>
      <rPr>
        <b/>
        <sz val="11"/>
        <color theme="1"/>
        <rFont val="Calibri"/>
        <family val="2"/>
        <scheme val="minor"/>
      </rPr>
      <t>Demissional:</t>
    </r>
    <r>
      <rPr>
        <sz val="10"/>
        <rFont val="Arial"/>
        <family val="2"/>
      </rPr>
      <t xml:space="preserve"> realizado até a data da homologação, desde que último exame médico tenha sido realizado há mais de: 135 dias para empresas de grau de risco 1 e 2 , 90 dias para empresas grau de risco 3 e 4?</t>
    </r>
  </si>
  <si>
    <t>Há inclusão no PCMSO de ações preventivas para doenças não ocupacionais como: campanhas de vacinação, diabetes mellitus, hipertensão arterial, prevenção de câncer ginecológico, prevenção de DST/AIDS, prevenção e tratamento do alcoolismo, entre outros?</t>
  </si>
  <si>
    <t>Relatório anual descrimina, por setores da empresa, o número e a natureza dos exames médicos, incluindo avaliações clínicas e exames complementares, e estatísticas de exames considerados anormais? (as informações mínimas são encontradas no Quadro III da NR 7)</t>
  </si>
  <si>
    <t>Relatório anual apresentado e discutido na CIPA, um ano após implementação do PCMSO (independente da data de início do PCMSO), sendo cópia anexada ao livro de atas dessa comissão?</t>
  </si>
  <si>
    <t>Há material necessário à prestação de primeiros socorros, considerando as características da atividade desenvolvida? Material armazenado em local adequado, e a cuidados de pessoa treinada para este fim?</t>
  </si>
  <si>
    <t>Em relação a equipe de profissionais de saúde, atende o disposto na NR 04?</t>
  </si>
  <si>
    <t>Em relação a equipe de profissionais de saúde, atende todos os turnos de trabalhos da empresa?</t>
  </si>
  <si>
    <t>A unidade apresenta PCA (Programa de Conservação Auditiva) com efetividade?</t>
  </si>
  <si>
    <t>A unidade apresenta PPR (Programa de Proteção Respiratória) com efetividade?</t>
  </si>
  <si>
    <t>O ambulatório médico apresenta Certificado de Responsabilidade Técnica de Enfermagem perante o COREN? Está dentro do prazo de validade?</t>
  </si>
  <si>
    <t>O ambulatório médico apresenta Certificado de Responsabilidade Técnica de Medicina perante o CRM? Está dentro do prazo de validade?</t>
  </si>
  <si>
    <t>A classificação de acidentes de trabalho (AB, SAF e CAF) atendem o procedimento vigente?</t>
  </si>
  <si>
    <t>Nos casos de SAF (acidentes sem afastamentos), está sendo emitida a CAT? Buscar Evidências de 6 casos.</t>
  </si>
  <si>
    <t>Nos casos de SAF (acidentes sem afastamentos), a readaptação das atividades, está sendo realizada em compatibilidade com a recuperação do colaborador? Está sendo bem aceita no setor?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</si>
</sst>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Verdana"/>
      <family val="2"/>
    </font>
    <font>
      <sz val="11"/>
      <name val="Times New Roman"/>
      <family val="1"/>
    </font>
    <font>
      <b/>
      <sz val="11"/>
      <name val="Times New Roman"/>
      <family val="1"/>
    </font>
    <font>
      <b/>
      <sz val="10"/>
      <name val="Arial"/>
      <family val="2"/>
    </font>
    <font>
      <b/>
      <sz val="10"/>
      <color indexed="10"/>
      <name val="Arial"/>
      <family val="2"/>
    </font>
    <font>
      <b/>
      <sz val="12"/>
      <name val="Arial"/>
      <family val="2"/>
    </font>
    <font>
      <b/>
      <sz val="10"/>
      <color indexed="8"/>
      <name val="Arial"/>
      <family val="2"/>
    </font>
    <font>
      <i/>
      <sz val="10"/>
      <name val="Arial"/>
      <family val="2"/>
    </font>
    <font>
      <sz val="9"/>
      <name val="Arial"/>
      <family val="2"/>
    </font>
    <font>
      <b/>
      <sz val="9"/>
      <name val="Arial"/>
      <family val="2"/>
    </font>
    <font>
      <i/>
      <sz val="9"/>
      <name val="Arial"/>
      <family val="2"/>
    </font>
    <font>
      <sz val="11"/>
      <name val="Symbol"/>
      <family val="1"/>
      <charset val="2"/>
    </font>
    <font>
      <sz val="10"/>
      <color theme="1"/>
      <name val="Arial"/>
      <family val="2"/>
    </font>
    <font>
      <sz val="8"/>
      <name val="Arial"/>
      <family val="2"/>
    </font>
    <font>
      <sz val="11"/>
      <name val="Calibri"/>
      <family val="2"/>
    </font>
    <font>
      <i/>
      <sz val="8"/>
      <name val="Arial"/>
      <family val="2"/>
    </font>
    <font>
      <b/>
      <sz val="8"/>
      <color theme="0"/>
      <name val="Arial"/>
      <family val="2"/>
    </font>
    <font>
      <b/>
      <i/>
      <sz val="8"/>
      <color theme="0"/>
      <name val="Arial"/>
      <family val="2"/>
    </font>
    <font>
      <b/>
      <sz val="11"/>
      <color theme="1"/>
      <name val="Calibri"/>
      <family val="2"/>
      <scheme val="minor"/>
    </font>
    <font>
      <sz val="12"/>
      <color rgb="FF000000"/>
      <name val="Calibri"/>
      <family val="2"/>
    </font>
    <font>
      <b/>
      <sz val="8"/>
      <color theme="9" tint="-0.499984740745262"/>
      <name val="Arial"/>
      <family val="2"/>
    </font>
    <font>
      <b/>
      <sz val="10"/>
      <color theme="0"/>
      <name val="Arial"/>
      <family val="2"/>
    </font>
    <font>
      <i/>
      <sz val="10"/>
      <name val="Calibri"/>
      <family val="2"/>
    </font>
    <font>
      <sz val="10"/>
      <name val="Arial"/>
      <family val="2"/>
    </font>
    <font>
      <sz val="10"/>
      <color theme="0"/>
      <name val="Arial"/>
      <family val="2"/>
    </font>
    <font>
      <sz val="10"/>
      <color rgb="FFFF0000"/>
      <name val="Arial"/>
      <family val="2"/>
    </font>
    <font>
      <b/>
      <sz val="18"/>
      <color theme="0"/>
      <name val="Arial"/>
      <family val="2"/>
    </font>
    <font>
      <b/>
      <sz val="12"/>
      <color theme="0"/>
      <name val="Verdana"/>
      <family val="2"/>
    </font>
    <font>
      <sz val="11"/>
      <name val="Calibri"/>
      <family val="2"/>
      <scheme val="minor"/>
    </font>
    <font>
      <b/>
      <sz val="11"/>
      <name val="Calibri"/>
      <family val="2"/>
      <scheme val="minor"/>
    </font>
    <font>
      <sz val="8"/>
      <color theme="0"/>
      <name val="Arial"/>
      <family val="2"/>
    </font>
    <font>
      <b/>
      <sz val="8"/>
      <name val="Arial"/>
      <family val="2"/>
    </font>
    <font>
      <b/>
      <sz val="11"/>
      <color theme="0"/>
      <name val="Arial"/>
      <family val="2"/>
    </font>
    <font>
      <b/>
      <sz val="11"/>
      <color theme="0"/>
      <name val="Verdana"/>
      <family val="2"/>
    </font>
    <font>
      <sz val="11"/>
      <color theme="1"/>
      <name val="Calibri"/>
      <family val="2"/>
    </font>
    <font>
      <sz val="9"/>
      <color theme="1"/>
      <name val="Arial"/>
      <family val="2"/>
    </font>
    <font>
      <b/>
      <sz val="10"/>
      <name val="Calibri"/>
      <family val="2"/>
      <scheme val="minor"/>
    </font>
    <font>
      <b/>
      <sz val="5"/>
      <color rgb="FFFF0000"/>
      <name val="Arial"/>
      <family val="2"/>
    </font>
    <font>
      <sz val="5"/>
      <color rgb="FFFF0000"/>
      <name val="Arial"/>
      <family val="2"/>
    </font>
    <font>
      <b/>
      <sz val="5"/>
      <color theme="0"/>
      <name val="Arial"/>
      <family val="2"/>
    </font>
    <font>
      <sz val="5"/>
      <color theme="0"/>
      <name val="Arial"/>
      <family val="2"/>
    </font>
    <font>
      <sz val="10"/>
      <color rgb="FF002060"/>
      <name val="Arial"/>
      <family val="2"/>
    </font>
    <font>
      <b/>
      <sz val="10"/>
      <color rgb="FF002060"/>
      <name val="Arial"/>
      <family val="2"/>
    </font>
    <font>
      <sz val="6"/>
      <name val="Arial"/>
      <family val="2"/>
    </font>
    <font>
      <sz val="10"/>
      <color theme="0" tint="-0.14999847407452621"/>
      <name val="Arial"/>
      <family val="2"/>
    </font>
    <font>
      <b/>
      <sz val="10"/>
      <color rgb="FFFF0000"/>
      <name val="Arial"/>
      <family val="2"/>
    </font>
  </fonts>
  <fills count="1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206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149967955565050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1">
    <xf numFmtId="0" fontId="0" fillId="0" borderId="0"/>
    <xf numFmtId="0" fontId="4" fillId="0" borderId="0"/>
    <xf numFmtId="0" fontId="5" fillId="0" borderId="0"/>
    <xf numFmtId="0" fontId="5" fillId="0" borderId="0"/>
    <xf numFmtId="0" fontId="3" fillId="0" borderId="0"/>
    <xf numFmtId="9" fontId="29" fillId="0" borderId="0" applyFont="0" applyFill="0" applyBorder="0" applyAlignment="0" applyProtection="0"/>
    <xf numFmtId="0" fontId="2" fillId="0" borderId="0"/>
    <xf numFmtId="0" fontId="18"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17">
    <xf numFmtId="0" fontId="0" fillId="0" borderId="0" xfId="0"/>
    <xf numFmtId="0" fontId="0" fillId="0" borderId="1" xfId="0" applyBorder="1" applyAlignment="1">
      <alignment horizontal="center" vertical="center"/>
    </xf>
    <xf numFmtId="0" fontId="0" fillId="0" borderId="0" xfId="0" applyAlignment="1">
      <alignment vertical="center"/>
    </xf>
    <xf numFmtId="0" fontId="13" fillId="0" borderId="0" xfId="0" applyFont="1" applyAlignment="1">
      <alignment horizontal="center" wrapText="1"/>
    </xf>
    <xf numFmtId="0" fontId="0" fillId="2" borderId="0" xfId="0" applyFill="1"/>
    <xf numFmtId="0" fontId="14" fillId="0" borderId="0" xfId="0" applyFont="1"/>
    <xf numFmtId="0" fontId="5" fillId="0" borderId="0" xfId="0" applyFont="1"/>
    <xf numFmtId="9" fontId="12" fillId="2" borderId="0" xfId="0" applyNumberFormat="1" applyFont="1" applyFill="1" applyAlignment="1">
      <alignment horizontal="center"/>
    </xf>
    <xf numFmtId="0" fontId="16" fillId="0" borderId="0" xfId="0" applyFont="1" applyAlignment="1">
      <alignment horizontal="right" wrapText="1"/>
    </xf>
    <xf numFmtId="0" fontId="17" fillId="0" borderId="0" xfId="0" applyFont="1" applyAlignment="1">
      <alignment horizontal="left" indent="4"/>
    </xf>
    <xf numFmtId="0" fontId="19" fillId="0" borderId="0" xfId="0" applyFont="1"/>
    <xf numFmtId="0" fontId="15" fillId="2" borderId="0" xfId="0" applyFont="1" applyFill="1" applyAlignment="1">
      <alignment vertical="center"/>
    </xf>
    <xf numFmtId="0" fontId="11" fillId="0" borderId="0" xfId="0" applyFont="1" applyAlignment="1">
      <alignment horizontal="center" vertical="center"/>
    </xf>
    <xf numFmtId="0" fontId="18" fillId="0" borderId="1" xfId="0" applyFont="1" applyBorder="1" applyAlignment="1">
      <alignment horizontal="left" vertical="center" wrapText="1"/>
    </xf>
    <xf numFmtId="0" fontId="0" fillId="0" borderId="1" xfId="0" applyBorder="1" applyAlignment="1">
      <alignment vertical="center"/>
    </xf>
    <xf numFmtId="9" fontId="10" fillId="3" borderId="1" xfId="0" applyNumberFormat="1" applyFont="1" applyFill="1" applyBorder="1" applyAlignment="1">
      <alignment horizontal="center" vertical="center"/>
    </xf>
    <xf numFmtId="0" fontId="0" fillId="3" borderId="4" xfId="0" applyFill="1" applyBorder="1" applyAlignment="1">
      <alignment horizontal="center" vertical="center"/>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21" fillId="0" borderId="0" xfId="0" applyFont="1" applyAlignment="1">
      <alignment horizontal="right" wrapText="1"/>
    </xf>
    <xf numFmtId="0" fontId="21" fillId="0" borderId="0" xfId="0" applyFont="1" applyAlignment="1">
      <alignment horizont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2"/>
    <xf numFmtId="0" fontId="5" fillId="0" borderId="6" xfId="2" applyBorder="1" applyAlignment="1">
      <alignment vertical="center"/>
    </xf>
    <xf numFmtId="0" fontId="5" fillId="0" borderId="0" xfId="2" applyAlignment="1">
      <alignment vertical="center"/>
    </xf>
    <xf numFmtId="0" fontId="5" fillId="0" borderId="1" xfId="2" applyBorder="1" applyAlignment="1">
      <alignment horizontal="center" vertical="center"/>
    </xf>
    <xf numFmtId="0" fontId="9" fillId="3" borderId="1" xfId="2" applyFont="1" applyFill="1" applyBorder="1" applyAlignment="1">
      <alignment horizontal="center" vertical="center"/>
    </xf>
    <xf numFmtId="0" fontId="9" fillId="3" borderId="3" xfId="2" applyFont="1" applyFill="1" applyBorder="1" applyAlignment="1">
      <alignment horizontal="center" vertical="center"/>
    </xf>
    <xf numFmtId="0" fontId="20" fillId="0" borderId="1" xfId="2" applyFont="1" applyBorder="1" applyAlignment="1">
      <alignment vertical="center" wrapText="1"/>
    </xf>
    <xf numFmtId="0" fontId="5" fillId="0" borderId="2" xfId="2" applyBorder="1" applyAlignment="1">
      <alignment horizontal="center" vertical="center" wrapText="1"/>
    </xf>
    <xf numFmtId="9" fontId="10" fillId="3" borderId="1" xfId="2" applyNumberFormat="1" applyFont="1" applyFill="1" applyBorder="1" applyAlignment="1">
      <alignment horizontal="center" vertical="center"/>
    </xf>
    <xf numFmtId="0" fontId="5" fillId="3" borderId="4" xfId="2" applyFill="1" applyBorder="1" applyAlignment="1">
      <alignment horizontal="center" vertical="center"/>
    </xf>
    <xf numFmtId="0" fontId="20" fillId="2" borderId="1" xfId="2" applyFont="1" applyFill="1" applyBorder="1" applyAlignment="1">
      <alignment vertical="center" wrapText="1"/>
    </xf>
    <xf numFmtId="9" fontId="10" fillId="3" borderId="4" xfId="0" applyNumberFormat="1" applyFont="1" applyFill="1" applyBorder="1" applyAlignment="1">
      <alignment horizontal="center" vertical="center"/>
    </xf>
    <xf numFmtId="0" fontId="0" fillId="0" borderId="1" xfId="0" applyBorder="1" applyAlignment="1">
      <alignment vertical="center" wrapText="1"/>
    </xf>
    <xf numFmtId="0" fontId="5" fillId="0" borderId="1" xfId="2" applyBorder="1" applyAlignment="1">
      <alignment vertical="center" wrapText="1"/>
    </xf>
    <xf numFmtId="0" fontId="5" fillId="0" borderId="2" xfId="3" applyBorder="1" applyAlignment="1">
      <alignment horizontal="center" vertical="center" wrapText="1"/>
    </xf>
    <xf numFmtId="0" fontId="5" fillId="2" borderId="2" xfId="0" applyFont="1" applyFill="1" applyBorder="1" applyAlignment="1">
      <alignment horizontal="center" vertical="center" wrapText="1"/>
    </xf>
    <xf numFmtId="0" fontId="5" fillId="2" borderId="2" xfId="3" applyFill="1" applyBorder="1" applyAlignment="1">
      <alignment horizontal="center" vertical="center" wrapText="1"/>
    </xf>
    <xf numFmtId="0" fontId="5" fillId="0" borderId="1" xfId="2" applyBorder="1" applyAlignment="1">
      <alignment vertical="center"/>
    </xf>
    <xf numFmtId="0" fontId="5" fillId="0" borderId="1" xfId="2" quotePrefix="1" applyBorder="1" applyAlignment="1">
      <alignment horizontal="center" vertical="center"/>
    </xf>
    <xf numFmtId="0" fontId="5" fillId="2" borderId="1" xfId="2" applyFill="1" applyBorder="1" applyAlignment="1">
      <alignment vertical="center"/>
    </xf>
    <xf numFmtId="0" fontId="20" fillId="2" borderId="1" xfId="2" applyFont="1" applyFill="1" applyBorder="1" applyAlignment="1">
      <alignment horizontal="left" vertical="center" wrapText="1"/>
    </xf>
    <xf numFmtId="0" fontId="5" fillId="2" borderId="1" xfId="0" applyFont="1" applyFill="1" applyBorder="1" applyAlignment="1">
      <alignment horizontal="center" vertical="center"/>
    </xf>
    <xf numFmtId="0" fontId="19" fillId="0" borderId="0" xfId="0" applyFont="1" applyAlignment="1">
      <alignment horizontal="right"/>
    </xf>
    <xf numFmtId="9" fontId="26" fillId="2" borderId="0" xfId="0" applyNumberFormat="1" applyFont="1" applyFill="1" applyAlignment="1">
      <alignment horizontal="center"/>
    </xf>
    <xf numFmtId="0" fontId="20" fillId="2" borderId="1" xfId="0" applyFont="1" applyFill="1" applyBorder="1" applyAlignment="1">
      <alignment vertical="center" wrapText="1"/>
    </xf>
    <xf numFmtId="1" fontId="26" fillId="2" borderId="0" xfId="0" applyNumberFormat="1" applyFont="1" applyFill="1" applyAlignment="1">
      <alignment horizontal="center"/>
    </xf>
    <xf numFmtId="0" fontId="0" fillId="0" borderId="6" xfId="0"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9" fontId="10" fillId="4" borderId="1" xfId="0" applyNumberFormat="1" applyFont="1" applyFill="1" applyBorder="1" applyAlignment="1">
      <alignment horizontal="center" vertical="center"/>
    </xf>
    <xf numFmtId="0" fontId="0" fillId="2" borderId="1" xfId="0" applyFill="1" applyBorder="1" applyAlignment="1">
      <alignment vertical="center"/>
    </xf>
    <xf numFmtId="0" fontId="20" fillId="0" borderId="1" xfId="2" applyFont="1" applyBorder="1" applyAlignment="1">
      <alignment wrapText="1"/>
    </xf>
    <xf numFmtId="0" fontId="25" fillId="2" borderId="1" xfId="0" applyFont="1" applyFill="1" applyBorder="1" applyAlignment="1">
      <alignment horizontal="left" vertical="center" wrapText="1" readingOrder="1"/>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 xfId="0" applyFont="1" applyFill="1" applyBorder="1" applyAlignment="1">
      <alignment horizontal="center" vertical="center"/>
    </xf>
    <xf numFmtId="0" fontId="20" fillId="0" borderId="1" xfId="0" applyFont="1" applyBorder="1" applyAlignment="1">
      <alignment vertical="center" wrapText="1"/>
    </xf>
    <xf numFmtId="0" fontId="0" fillId="2" borderId="1" xfId="0" applyFill="1" applyBorder="1" applyAlignment="1">
      <alignment horizontal="center" vertical="center"/>
    </xf>
    <xf numFmtId="0" fontId="9" fillId="4" borderId="1" xfId="0" applyFont="1" applyFill="1" applyBorder="1" applyAlignment="1">
      <alignment horizontal="center" vertical="center"/>
    </xf>
    <xf numFmtId="0" fontId="9" fillId="4" borderId="3" xfId="0" applyFont="1" applyFill="1" applyBorder="1" applyAlignment="1">
      <alignment horizontal="center" vertical="center"/>
    </xf>
    <xf numFmtId="0" fontId="0" fillId="4" borderId="4" xfId="0" applyFill="1" applyBorder="1" applyAlignment="1">
      <alignment horizontal="center" vertical="center"/>
    </xf>
    <xf numFmtId="0" fontId="9" fillId="4" borderId="1" xfId="2" applyFont="1" applyFill="1" applyBorder="1" applyAlignment="1">
      <alignment horizontal="center" vertical="center"/>
    </xf>
    <xf numFmtId="0" fontId="9" fillId="4" borderId="3" xfId="2" applyFont="1" applyFill="1" applyBorder="1" applyAlignment="1">
      <alignment horizontal="center" vertical="center"/>
    </xf>
    <xf numFmtId="9" fontId="10" fillId="4" borderId="1" xfId="2" applyNumberFormat="1" applyFont="1" applyFill="1" applyBorder="1" applyAlignment="1">
      <alignment horizontal="center" vertical="center"/>
    </xf>
    <xf numFmtId="0" fontId="5" fillId="4" borderId="4" xfId="2" applyFill="1" applyBorder="1" applyAlignment="1">
      <alignment horizontal="center" vertical="center"/>
    </xf>
    <xf numFmtId="0" fontId="5" fillId="0" borderId="1" xfId="0" applyFont="1" applyBorder="1" applyAlignment="1">
      <alignment vertical="top" wrapText="1"/>
    </xf>
    <xf numFmtId="0" fontId="22" fillId="0" borderId="0" xfId="0" applyFont="1" applyAlignment="1">
      <alignment horizontal="center"/>
    </xf>
    <xf numFmtId="0" fontId="9" fillId="2" borderId="8" xfId="0" applyFont="1" applyFill="1" applyBorder="1"/>
    <xf numFmtId="0" fontId="9" fillId="2" borderId="2" xfId="0" applyFont="1" applyFill="1" applyBorder="1"/>
    <xf numFmtId="0" fontId="5" fillId="2" borderId="2" xfId="0" applyFont="1" applyFill="1" applyBorder="1" applyAlignment="1">
      <alignment wrapText="1"/>
    </xf>
    <xf numFmtId="0" fontId="20" fillId="0" borderId="2" xfId="0" applyFont="1" applyBorder="1" applyAlignment="1">
      <alignment horizontal="center" vertical="center" wrapText="1"/>
    </xf>
    <xf numFmtId="0" fontId="20" fillId="0" borderId="2" xfId="2" applyFont="1" applyBorder="1" applyAlignment="1">
      <alignment horizontal="center" vertical="center" wrapText="1"/>
    </xf>
    <xf numFmtId="0" fontId="30" fillId="0" borderId="0" xfId="0" applyFont="1"/>
    <xf numFmtId="0" fontId="5" fillId="0" borderId="1" xfId="0" applyFont="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0" fillId="0" borderId="0" xfId="0" applyAlignment="1">
      <alignment vertical="center" wrapText="1"/>
    </xf>
    <xf numFmtId="0" fontId="19" fillId="0" borderId="0" xfId="0" applyFont="1" applyAlignment="1">
      <alignment horizontal="left"/>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18" fillId="0" borderId="1" xfId="0" applyFont="1" applyBorder="1" applyAlignment="1">
      <alignment horizontal="left" vertical="top" wrapText="1"/>
    </xf>
    <xf numFmtId="0" fontId="20" fillId="0" borderId="1" xfId="2" applyFont="1" applyBorder="1" applyAlignment="1">
      <alignment horizontal="left" vertical="top" wrapText="1"/>
    </xf>
    <xf numFmtId="0" fontId="5"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0" fillId="0" borderId="5" xfId="0" applyBorder="1" applyAlignment="1">
      <alignment horizontal="center" vertical="center"/>
    </xf>
    <xf numFmtId="0" fontId="5" fillId="0" borderId="15" xfId="0" applyFont="1" applyBorder="1" applyAlignment="1">
      <alignment horizontal="left" vertical="top" wrapText="1"/>
    </xf>
    <xf numFmtId="0" fontId="22" fillId="7" borderId="10" xfId="0" applyFont="1" applyFill="1" applyBorder="1" applyAlignment="1">
      <alignment horizontal="center"/>
    </xf>
    <xf numFmtId="9" fontId="23" fillId="8" borderId="10" xfId="0" applyNumberFormat="1" applyFont="1" applyFill="1" applyBorder="1" applyAlignment="1">
      <alignment horizontal="center" vertical="center"/>
    </xf>
    <xf numFmtId="0" fontId="22" fillId="8" borderId="10" xfId="0" applyFont="1" applyFill="1" applyBorder="1" applyAlignment="1">
      <alignment horizontal="left"/>
    </xf>
    <xf numFmtId="0" fontId="36" fillId="8" borderId="10" xfId="0" applyFont="1" applyFill="1" applyBorder="1" applyAlignment="1">
      <alignment horizontal="right"/>
    </xf>
    <xf numFmtId="0" fontId="0" fillId="0" borderId="0" xfId="0" applyAlignment="1">
      <alignment horizontal="center" vertical="center" wrapText="1"/>
    </xf>
    <xf numFmtId="0" fontId="0" fillId="0" borderId="0" xfId="0" applyAlignment="1">
      <alignment horizontal="center" vertical="center"/>
    </xf>
    <xf numFmtId="0" fontId="22" fillId="7" borderId="9" xfId="0" applyFont="1" applyFill="1" applyBorder="1" applyAlignment="1">
      <alignment horizontal="center"/>
    </xf>
    <xf numFmtId="0" fontId="9" fillId="6" borderId="5" xfId="0" applyFont="1" applyFill="1" applyBorder="1" applyAlignment="1">
      <alignment vertical="center"/>
    </xf>
    <xf numFmtId="0" fontId="9" fillId="6" borderId="1" xfId="0" applyFont="1" applyFill="1" applyBorder="1" applyAlignment="1">
      <alignment vertical="center"/>
    </xf>
    <xf numFmtId="0" fontId="40" fillId="0" borderId="1" xfId="2" applyFont="1" applyBorder="1" applyAlignment="1">
      <alignment horizontal="left" vertical="top" wrapText="1"/>
    </xf>
    <xf numFmtId="0" fontId="27" fillId="9" borderId="1" xfId="0" applyFont="1" applyFill="1" applyBorder="1" applyAlignment="1">
      <alignment horizontal="center"/>
    </xf>
    <xf numFmtId="0" fontId="27" fillId="9" borderId="3" xfId="0" applyFont="1" applyFill="1" applyBorder="1" applyAlignment="1">
      <alignment horizontal="center"/>
    </xf>
    <xf numFmtId="9" fontId="27" fillId="9" borderId="1" xfId="0" applyNumberFormat="1" applyFont="1" applyFill="1" applyBorder="1" applyAlignment="1">
      <alignment horizontal="center" vertical="center"/>
    </xf>
    <xf numFmtId="0" fontId="5" fillId="0" borderId="10" xfId="0" applyFont="1" applyBorder="1" applyAlignment="1">
      <alignment vertical="center"/>
    </xf>
    <xf numFmtId="0" fontId="5" fillId="0" borderId="2" xfId="0" applyFont="1" applyBorder="1" applyAlignment="1">
      <alignment vertical="center"/>
    </xf>
    <xf numFmtId="0" fontId="42" fillId="10" borderId="6" xfId="0" applyFont="1" applyFill="1" applyBorder="1"/>
    <xf numFmtId="0" fontId="42" fillId="10" borderId="0" xfId="0" applyFont="1" applyFill="1"/>
    <xf numFmtId="0" fontId="42" fillId="10" borderId="14" xfId="0" applyFont="1" applyFill="1" applyBorder="1"/>
    <xf numFmtId="0" fontId="5" fillId="0" borderId="14" xfId="0" applyFont="1" applyBorder="1" applyAlignment="1">
      <alignment horizontal="left" vertical="center"/>
    </xf>
    <xf numFmtId="0" fontId="5" fillId="10" borderId="1" xfId="0" applyFont="1" applyFill="1" applyBorder="1" applyAlignment="1">
      <alignment horizontal="left" vertical="center"/>
    </xf>
    <xf numFmtId="0" fontId="9" fillId="0" borderId="5" xfId="0" applyFont="1" applyBorder="1" applyAlignment="1">
      <alignment vertical="center"/>
    </xf>
    <xf numFmtId="0" fontId="9" fillId="0" borderId="2" xfId="0" applyFont="1" applyBorder="1" applyAlignment="1">
      <alignment vertical="center"/>
    </xf>
    <xf numFmtId="0" fontId="0" fillId="10" borderId="3" xfId="0" applyFill="1" applyBorder="1" applyAlignment="1">
      <alignment horizontal="left" vertical="center"/>
    </xf>
    <xf numFmtId="9" fontId="9" fillId="4" borderId="1" xfId="0" applyNumberFormat="1" applyFont="1" applyFill="1" applyBorder="1" applyAlignment="1">
      <alignment horizontal="center" vertical="center"/>
    </xf>
    <xf numFmtId="0" fontId="38" fillId="8" borderId="7" xfId="0" applyFont="1" applyFill="1" applyBorder="1" applyAlignment="1">
      <alignment horizontal="center" vertical="center"/>
    </xf>
    <xf numFmtId="0" fontId="14" fillId="0" borderId="2" xfId="0" applyFont="1" applyBorder="1" applyAlignment="1">
      <alignment horizontal="left" vertical="top" wrapText="1"/>
    </xf>
    <xf numFmtId="0" fontId="14" fillId="2" borderId="2" xfId="0" applyFont="1" applyFill="1" applyBorder="1" applyAlignment="1">
      <alignment horizontal="left" vertical="top" wrapText="1"/>
    </xf>
    <xf numFmtId="0" fontId="14" fillId="0" borderId="1" xfId="0" applyFont="1" applyBorder="1" applyAlignment="1">
      <alignment horizontal="left" vertical="top" wrapText="1"/>
    </xf>
    <xf numFmtId="0" fontId="5" fillId="0" borderId="0" xfId="2" applyAlignment="1">
      <alignment wrapText="1"/>
    </xf>
    <xf numFmtId="0" fontId="5" fillId="0" borderId="0" xfId="2" applyAlignment="1">
      <alignment vertical="center" wrapText="1"/>
    </xf>
    <xf numFmtId="0" fontId="5" fillId="0" borderId="1" xfId="2" applyBorder="1" applyAlignment="1">
      <alignment horizontal="center" vertical="center" wrapText="1"/>
    </xf>
    <xf numFmtId="0" fontId="5" fillId="0" borderId="2" xfId="2" applyBorder="1" applyAlignment="1">
      <alignment vertical="top" wrapText="1"/>
    </xf>
    <xf numFmtId="0" fontId="5" fillId="0" borderId="2" xfId="2" applyBorder="1" applyAlignment="1">
      <alignment horizontal="left" vertical="top" wrapText="1"/>
    </xf>
    <xf numFmtId="0" fontId="5" fillId="0" borderId="10" xfId="0" applyFont="1" applyBorder="1" applyAlignment="1">
      <alignment horizontal="left" vertical="top" wrapText="1"/>
    </xf>
    <xf numFmtId="0" fontId="31" fillId="0" borderId="0" xfId="0" applyFont="1"/>
    <xf numFmtId="9" fontId="26" fillId="10" borderId="1" xfId="0" applyNumberFormat="1" applyFont="1" applyFill="1" applyBorder="1" applyAlignment="1">
      <alignment horizontal="center"/>
    </xf>
    <xf numFmtId="0" fontId="0" fillId="7" borderId="5" xfId="0" applyFill="1" applyBorder="1"/>
    <xf numFmtId="0" fontId="22" fillId="7" borderId="7" xfId="0" applyFont="1" applyFill="1" applyBorder="1" applyAlignment="1">
      <alignment horizontal="center"/>
    </xf>
    <xf numFmtId="0" fontId="37" fillId="0" borderId="6" xfId="0" applyFont="1" applyBorder="1" applyAlignment="1">
      <alignment horizontal="center"/>
    </xf>
    <xf numFmtId="0" fontId="0" fillId="8" borderId="5" xfId="0" applyFill="1" applyBorder="1"/>
    <xf numFmtId="0" fontId="30" fillId="8" borderId="2" xfId="0" applyFont="1" applyFill="1" applyBorder="1"/>
    <xf numFmtId="0" fontId="0" fillId="9" borderId="5" xfId="0" applyFill="1" applyBorder="1"/>
    <xf numFmtId="9" fontId="23" fillId="9" borderId="2" xfId="5" applyFont="1" applyFill="1" applyBorder="1" applyAlignment="1">
      <alignment horizontal="center" vertical="center"/>
    </xf>
    <xf numFmtId="0" fontId="0" fillId="8" borderId="14" xfId="0" applyFill="1" applyBorder="1"/>
    <xf numFmtId="0" fontId="0" fillId="9" borderId="2" xfId="0" applyFill="1" applyBorder="1"/>
    <xf numFmtId="0" fontId="0" fillId="7" borderId="2" xfId="0" applyFill="1" applyBorder="1"/>
    <xf numFmtId="0" fontId="0" fillId="8" borderId="2" xfId="0" applyFill="1" applyBorder="1"/>
    <xf numFmtId="0" fontId="31" fillId="2" borderId="0" xfId="0" applyFont="1" applyFill="1"/>
    <xf numFmtId="0" fontId="43" fillId="2" borderId="0" xfId="0" applyFont="1" applyFill="1" applyAlignment="1">
      <alignment horizontal="center" vertical="center"/>
    </xf>
    <xf numFmtId="9" fontId="44" fillId="2" borderId="0" xfId="0" applyNumberFormat="1" applyFont="1" applyFill="1" applyAlignment="1">
      <alignment horizontal="center"/>
    </xf>
    <xf numFmtId="0" fontId="45" fillId="2" borderId="0" xfId="0" applyFont="1" applyFill="1" applyAlignment="1">
      <alignment horizontal="center" vertical="center"/>
    </xf>
    <xf numFmtId="9" fontId="46" fillId="2" borderId="0" xfId="0" applyNumberFormat="1" applyFont="1" applyFill="1" applyAlignment="1">
      <alignment horizontal="center"/>
    </xf>
    <xf numFmtId="0" fontId="19" fillId="0" borderId="2" xfId="0" applyFont="1" applyBorder="1" applyAlignment="1">
      <alignment horizontal="left" vertical="top" wrapText="1"/>
    </xf>
    <xf numFmtId="0" fontId="19" fillId="0" borderId="1" xfId="0" applyFont="1" applyBorder="1" applyAlignment="1">
      <alignment horizontal="left" vertical="top" wrapText="1"/>
    </xf>
    <xf numFmtId="0" fontId="19" fillId="0" borderId="10" xfId="0" applyFont="1" applyBorder="1" applyAlignment="1">
      <alignment horizontal="left" vertical="top" wrapText="1"/>
    </xf>
    <xf numFmtId="0" fontId="19" fillId="0" borderId="0" xfId="0" applyFont="1" applyAlignment="1">
      <alignment horizontal="left" vertical="top" wrapText="1"/>
    </xf>
    <xf numFmtId="9" fontId="26" fillId="10" borderId="4" xfId="0" applyNumberFormat="1" applyFont="1" applyFill="1" applyBorder="1" applyAlignment="1">
      <alignment horizontal="center"/>
    </xf>
    <xf numFmtId="0" fontId="14" fillId="7" borderId="5" xfId="0" applyFont="1" applyFill="1" applyBorder="1"/>
    <xf numFmtId="0" fontId="14" fillId="7" borderId="10" xfId="0" applyFont="1" applyFill="1" applyBorder="1"/>
    <xf numFmtId="0" fontId="22" fillId="7" borderId="2" xfId="0" applyFont="1" applyFill="1" applyBorder="1"/>
    <xf numFmtId="0" fontId="23" fillId="9" borderId="13" xfId="0" applyFont="1" applyFill="1" applyBorder="1" applyAlignment="1">
      <alignment vertical="center"/>
    </xf>
    <xf numFmtId="0" fontId="23" fillId="9" borderId="9" xfId="0" applyFont="1" applyFill="1" applyBorder="1" applyAlignment="1">
      <alignment vertical="center"/>
    </xf>
    <xf numFmtId="0" fontId="37" fillId="0" borderId="11" xfId="0" applyFont="1" applyBorder="1" applyAlignment="1">
      <alignment horizontal="center"/>
    </xf>
    <xf numFmtId="0" fontId="37" fillId="0" borderId="13" xfId="0" applyFont="1" applyBorder="1" applyAlignment="1">
      <alignment horizontal="center"/>
    </xf>
    <xf numFmtId="0" fontId="5" fillId="2" borderId="0" xfId="0" applyFont="1" applyFill="1"/>
    <xf numFmtId="0" fontId="5" fillId="0" borderId="0" xfId="0" applyFont="1" applyAlignment="1">
      <alignment horizontal="center" vertical="center" wrapText="1" shrinkToFit="1"/>
    </xf>
    <xf numFmtId="0" fontId="5" fillId="2" borderId="0" xfId="0" applyFont="1" applyFill="1" applyAlignment="1">
      <alignment horizontal="center" vertical="center"/>
    </xf>
    <xf numFmtId="0" fontId="5" fillId="2" borderId="0" xfId="0" quotePrefix="1" applyFont="1" applyFill="1" applyAlignment="1">
      <alignment horizontal="center" vertical="center"/>
    </xf>
    <xf numFmtId="0" fontId="5" fillId="0" borderId="0" xfId="0" applyFont="1" applyAlignment="1">
      <alignment horizontal="center" vertical="center" wrapText="1"/>
    </xf>
    <xf numFmtId="0" fontId="0" fillId="2" borderId="0" xfId="0" applyFill="1" applyAlignment="1">
      <alignment horizontal="left" vertical="center" wrapText="1"/>
    </xf>
    <xf numFmtId="0" fontId="9" fillId="0" borderId="0" xfId="0" applyFont="1" applyAlignment="1">
      <alignment horizontal="center" vertical="center"/>
    </xf>
    <xf numFmtId="0" fontId="49" fillId="0" borderId="0" xfId="0" applyFont="1" applyAlignment="1">
      <alignment horizontal="center" vertical="center"/>
    </xf>
    <xf numFmtId="0" fontId="5" fillId="0" borderId="0" xfId="0" applyFont="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vertical="center"/>
    </xf>
    <xf numFmtId="0" fontId="9" fillId="10" borderId="0" xfId="0" applyFont="1" applyFill="1" applyAlignment="1">
      <alignment horizontal="center" vertical="center"/>
    </xf>
    <xf numFmtId="0" fontId="5" fillId="10" borderId="0" xfId="0" applyFont="1" applyFill="1" applyAlignment="1">
      <alignment vertical="center" wrapText="1"/>
    </xf>
    <xf numFmtId="0" fontId="9" fillId="10" borderId="0" xfId="0" applyFont="1" applyFill="1" applyAlignment="1">
      <alignment horizontal="center" vertical="center" wrapText="1"/>
    </xf>
    <xf numFmtId="9" fontId="5" fillId="10" borderId="0" xfId="0" applyNumberFormat="1" applyFont="1" applyFill="1" applyAlignment="1">
      <alignment horizontal="center" vertical="center" wrapText="1"/>
    </xf>
    <xf numFmtId="9" fontId="0" fillId="10" borderId="0" xfId="0" applyNumberFormat="1" applyFill="1" applyAlignment="1">
      <alignment horizontal="center" vertical="center" wrapText="1"/>
    </xf>
    <xf numFmtId="0" fontId="0" fillId="10" borderId="0" xfId="0" applyFill="1"/>
    <xf numFmtId="0" fontId="5" fillId="0" borderId="2" xfId="0" applyFont="1" applyBorder="1" applyAlignment="1">
      <alignment vertical="center" wrapText="1"/>
    </xf>
    <xf numFmtId="0" fontId="5" fillId="0" borderId="0" xfId="2" applyAlignment="1">
      <alignment horizontal="right"/>
    </xf>
    <xf numFmtId="0" fontId="0" fillId="0" borderId="0" xfId="0" applyAlignment="1">
      <alignment horizontal="center"/>
    </xf>
    <xf numFmtId="0" fontId="50" fillId="0" borderId="0" xfId="0" applyFont="1" applyAlignment="1">
      <alignment horizontal="center"/>
    </xf>
    <xf numFmtId="0" fontId="50" fillId="0" borderId="0" xfId="0" applyFont="1" applyAlignment="1">
      <alignment horizontal="center" vertical="center"/>
    </xf>
    <xf numFmtId="0" fontId="19" fillId="0" borderId="5" xfId="0" applyFont="1" applyBorder="1" applyAlignment="1">
      <alignment horizontal="left" vertical="top" wrapText="1"/>
    </xf>
    <xf numFmtId="9" fontId="5" fillId="0" borderId="0" xfId="0" applyNumberFormat="1" applyFont="1" applyAlignment="1">
      <alignment horizontal="center" vertical="center" wrapText="1"/>
    </xf>
    <xf numFmtId="0" fontId="20" fillId="0" borderId="1" xfId="2" applyFont="1" applyBorder="1" applyAlignment="1">
      <alignment horizontal="left" vertical="center" wrapText="1"/>
    </xf>
    <xf numFmtId="0" fontId="14" fillId="0" borderId="2" xfId="0" applyFont="1" applyBorder="1" applyAlignment="1">
      <alignment horizontal="left" vertical="center" wrapText="1"/>
    </xf>
    <xf numFmtId="0" fontId="20" fillId="0" borderId="1" xfId="2" applyFont="1" applyBorder="1" applyAlignment="1">
      <alignment horizontal="center" vertical="center" wrapText="1"/>
    </xf>
    <xf numFmtId="0" fontId="14" fillId="0" borderId="2" xfId="0" applyFont="1" applyBorder="1" applyAlignment="1">
      <alignment horizontal="center" vertical="center" wrapText="1"/>
    </xf>
    <xf numFmtId="0" fontId="9" fillId="6" borderId="5" xfId="0" applyFont="1" applyFill="1" applyBorder="1" applyAlignment="1">
      <alignment horizontal="center" vertical="center"/>
    </xf>
    <xf numFmtId="0" fontId="9" fillId="4" borderId="2" xfId="0" applyFont="1" applyFill="1" applyBorder="1" applyAlignment="1">
      <alignment horizontal="left" vertical="center"/>
    </xf>
    <xf numFmtId="0" fontId="5" fillId="0" borderId="2" xfId="0" applyFont="1" applyBorder="1" applyAlignment="1">
      <alignment horizontal="center" vertical="center" wrapText="1"/>
    </xf>
    <xf numFmtId="0" fontId="27" fillId="9" borderId="2" xfId="0" applyFont="1" applyFill="1" applyBorder="1" applyAlignment="1">
      <alignment horizontal="left" vertical="center"/>
    </xf>
    <xf numFmtId="9" fontId="23" fillId="9" borderId="10" xfId="0" applyNumberFormat="1" applyFont="1" applyFill="1" applyBorder="1" applyAlignment="1">
      <alignment horizontal="center" vertical="center"/>
    </xf>
    <xf numFmtId="0" fontId="5" fillId="0" borderId="5" xfId="0" applyFont="1" applyBorder="1" applyAlignment="1">
      <alignment horizontal="center" vertical="center" wrapText="1"/>
    </xf>
    <xf numFmtId="0" fontId="23" fillId="8" borderId="5" xfId="0" applyFont="1" applyFill="1" applyBorder="1" applyAlignment="1">
      <alignment horizontal="left" vertical="center"/>
    </xf>
    <xf numFmtId="0" fontId="23" fillId="8" borderId="10" xfId="0" applyFont="1" applyFill="1" applyBorder="1" applyAlignment="1">
      <alignment horizontal="left" vertical="center"/>
    </xf>
    <xf numFmtId="0" fontId="21" fillId="7" borderId="5" xfId="0" applyFont="1" applyFill="1" applyBorder="1" applyAlignment="1">
      <alignment horizontal="center" wrapText="1"/>
    </xf>
    <xf numFmtId="0" fontId="21" fillId="7" borderId="10" xfId="0" applyFont="1" applyFill="1" applyBorder="1" applyAlignment="1">
      <alignment horizontal="center" wrapText="1"/>
    </xf>
    <xf numFmtId="0" fontId="23" fillId="8" borderId="11" xfId="0" applyFont="1" applyFill="1" applyBorder="1" applyAlignment="1">
      <alignment horizontal="left" vertical="center"/>
    </xf>
    <xf numFmtId="0" fontId="23" fillId="8" borderId="12" xfId="0" applyFont="1" applyFill="1" applyBorder="1" applyAlignment="1">
      <alignment horizontal="left" vertical="center"/>
    </xf>
    <xf numFmtId="0" fontId="5" fillId="0" borderId="1" xfId="2" applyBorder="1" applyAlignment="1">
      <alignment vertical="top" wrapText="1"/>
    </xf>
    <xf numFmtId="0" fontId="5" fillId="0" borderId="1" xfId="2" applyBorder="1" applyAlignment="1">
      <alignment horizontal="left" vertical="top" wrapText="1"/>
    </xf>
    <xf numFmtId="9" fontId="9" fillId="4" borderId="4" xfId="0" applyNumberFormat="1" applyFont="1" applyFill="1" applyBorder="1" applyAlignment="1">
      <alignment horizontal="center" vertical="center"/>
    </xf>
    <xf numFmtId="164" fontId="22" fillId="8" borderId="10" xfId="0" applyNumberFormat="1" applyFont="1" applyFill="1" applyBorder="1" applyAlignment="1">
      <alignment horizontal="center"/>
    </xf>
    <xf numFmtId="164" fontId="23" fillId="9" borderId="10" xfId="0" applyNumberFormat="1" applyFont="1" applyFill="1" applyBorder="1" applyAlignment="1">
      <alignment horizontal="center" vertical="center"/>
    </xf>
    <xf numFmtId="0" fontId="0" fillId="10" borderId="0" xfId="0" applyFill="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5" fillId="10" borderId="0" xfId="0" applyFont="1" applyFill="1" applyAlignment="1">
      <alignment horizontal="left" vertical="center" wrapText="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48" fillId="11" borderId="10" xfId="0" applyFont="1" applyFill="1" applyBorder="1" applyAlignment="1">
      <alignment horizontal="center" vertical="center" wrapText="1"/>
    </xf>
    <xf numFmtId="0" fontId="47" fillId="2" borderId="0" xfId="0" applyFont="1" applyFill="1" applyAlignment="1">
      <alignment horizontal="center" vertical="center" wrapText="1"/>
    </xf>
    <xf numFmtId="0" fontId="0" fillId="2" borderId="0" xfId="0" applyFill="1" applyAlignment="1">
      <alignment horizontal="center"/>
    </xf>
    <xf numFmtId="0" fontId="32" fillId="8" borderId="10" xfId="0" applyFont="1" applyFill="1" applyBorder="1" applyAlignment="1">
      <alignment horizontal="center" vertical="center"/>
    </xf>
    <xf numFmtId="0" fontId="47" fillId="2" borderId="0" xfId="0" applyFont="1" applyFill="1" applyAlignment="1">
      <alignment horizontal="center" vertical="center"/>
    </xf>
    <xf numFmtId="0" fontId="32" fillId="8" borderId="0" xfId="0" applyFont="1" applyFill="1" applyAlignment="1">
      <alignment horizontal="center" vertical="center"/>
    </xf>
    <xf numFmtId="0" fontId="23" fillId="9" borderId="5" xfId="0" applyFont="1" applyFill="1" applyBorder="1" applyAlignment="1">
      <alignment horizontal="left" vertical="center"/>
    </xf>
    <xf numFmtId="0" fontId="23" fillId="9" borderId="10" xfId="0" applyFont="1" applyFill="1" applyBorder="1" applyAlignment="1">
      <alignment horizontal="left" vertical="center"/>
    </xf>
    <xf numFmtId="0" fontId="27" fillId="9" borderId="5" xfId="0" applyFont="1" applyFill="1" applyBorder="1" applyAlignment="1">
      <alignment horizontal="center" vertical="center"/>
    </xf>
    <xf numFmtId="0" fontId="27" fillId="9" borderId="10" xfId="0" applyFont="1" applyFill="1" applyBorder="1" applyAlignment="1">
      <alignment horizontal="center" vertical="center"/>
    </xf>
    <xf numFmtId="0" fontId="27" fillId="9" borderId="2" xfId="0" applyFont="1" applyFill="1" applyBorder="1" applyAlignment="1">
      <alignment horizontal="center" vertical="center"/>
    </xf>
    <xf numFmtId="0" fontId="30" fillId="2" borderId="0" xfId="0" applyFont="1" applyFill="1" applyAlignment="1">
      <alignment horizontal="center"/>
    </xf>
    <xf numFmtId="0" fontId="27" fillId="0" borderId="0" xfId="0" applyFont="1" applyAlignment="1">
      <alignment horizontal="center" vertical="center"/>
    </xf>
    <xf numFmtId="10" fontId="51" fillId="0" borderId="0" xfId="0" applyNumberFormat="1" applyFont="1" applyAlignment="1">
      <alignment horizontal="center"/>
    </xf>
    <xf numFmtId="9" fontId="51" fillId="0" borderId="0" xfId="0" applyNumberFormat="1" applyFont="1" applyAlignment="1">
      <alignment horizontal="center"/>
    </xf>
    <xf numFmtId="0" fontId="48" fillId="11" borderId="10" xfId="0" applyFont="1" applyFill="1" applyBorder="1" applyAlignment="1">
      <alignment horizontal="center" vertical="center"/>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9" fillId="6" borderId="5"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2" xfId="0" applyFont="1" applyFill="1" applyBorder="1" applyAlignment="1">
      <alignment horizontal="center" vertical="center"/>
    </xf>
    <xf numFmtId="0" fontId="33" fillId="8" borderId="5" xfId="0" applyFont="1" applyFill="1" applyBorder="1" applyAlignment="1">
      <alignment horizontal="center" vertical="center" wrapText="1"/>
    </xf>
    <xf numFmtId="0" fontId="33" fillId="8" borderId="10" xfId="0" applyFont="1" applyFill="1" applyBorder="1" applyAlignment="1">
      <alignment horizontal="center" vertical="center"/>
    </xf>
    <xf numFmtId="0" fontId="33" fillId="8" borderId="2" xfId="0" applyFont="1" applyFill="1" applyBorder="1" applyAlignment="1">
      <alignment horizontal="center" vertical="center"/>
    </xf>
    <xf numFmtId="0" fontId="34" fillId="10" borderId="13" xfId="0" applyFont="1" applyFill="1" applyBorder="1" applyAlignment="1">
      <alignment horizontal="center" vertical="center"/>
    </xf>
    <xf numFmtId="0" fontId="34" fillId="10" borderId="9" xfId="0" applyFont="1" applyFill="1" applyBorder="1" applyAlignment="1">
      <alignment horizontal="center" vertical="center"/>
    </xf>
    <xf numFmtId="0" fontId="34" fillId="10" borderId="7" xfId="0" applyFont="1" applyFill="1" applyBorder="1" applyAlignment="1">
      <alignment horizontal="center" vertical="center"/>
    </xf>
    <xf numFmtId="0" fontId="27" fillId="9" borderId="5" xfId="0" applyFont="1" applyFill="1" applyBorder="1" applyAlignment="1">
      <alignment horizontal="center"/>
    </xf>
    <xf numFmtId="0" fontId="27" fillId="9" borderId="2" xfId="0" applyFont="1" applyFill="1" applyBorder="1" applyAlignment="1">
      <alignment horizontal="center"/>
    </xf>
    <xf numFmtId="0" fontId="9" fillId="6" borderId="5" xfId="0" applyFont="1" applyFill="1" applyBorder="1" applyAlignment="1">
      <alignment horizontal="center"/>
    </xf>
    <xf numFmtId="0" fontId="9" fillId="6" borderId="10" xfId="0" applyFont="1" applyFill="1" applyBorder="1" applyAlignment="1">
      <alignment horizontal="center"/>
    </xf>
    <xf numFmtId="0" fontId="9" fillId="6" borderId="2" xfId="0" applyFont="1" applyFill="1" applyBorder="1" applyAlignment="1">
      <alignment horizont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6"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9" xfId="0" applyFont="1" applyBorder="1" applyAlignment="1">
      <alignment horizontal="left" vertical="center"/>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0" xfId="0" applyFont="1" applyAlignment="1">
      <alignment horizontal="left" vertical="top"/>
    </xf>
    <xf numFmtId="0" fontId="5" fillId="0" borderId="14" xfId="0" applyFont="1" applyBorder="1" applyAlignment="1">
      <alignment horizontal="left" vertical="top"/>
    </xf>
    <xf numFmtId="0" fontId="5" fillId="0" borderId="13" xfId="0" applyFont="1" applyBorder="1" applyAlignment="1">
      <alignment horizontal="left" vertical="top"/>
    </xf>
    <xf numFmtId="0" fontId="5" fillId="0" borderId="9" xfId="0" applyFont="1" applyBorder="1" applyAlignment="1">
      <alignment horizontal="left" vertical="top"/>
    </xf>
    <xf numFmtId="0" fontId="5" fillId="0" borderId="7" xfId="0" applyFont="1" applyBorder="1" applyAlignment="1">
      <alignment horizontal="left" vertical="top"/>
    </xf>
    <xf numFmtId="0" fontId="9" fillId="0" borderId="8" xfId="0" applyFont="1" applyBorder="1" applyAlignment="1">
      <alignment horizontal="left" vertical="center"/>
    </xf>
    <xf numFmtId="0" fontId="9" fillId="4" borderId="5" xfId="0" applyFont="1" applyFill="1" applyBorder="1" applyAlignment="1">
      <alignment horizontal="left" vertical="center"/>
    </xf>
    <xf numFmtId="0" fontId="9" fillId="4" borderId="2" xfId="0" applyFont="1" applyFill="1" applyBorder="1" applyAlignment="1">
      <alignment horizontal="left"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9" fontId="10" fillId="4" borderId="5" xfId="0" applyNumberFormat="1" applyFont="1" applyFill="1" applyBorder="1" applyAlignment="1">
      <alignment horizontal="center" vertical="center"/>
    </xf>
    <xf numFmtId="9" fontId="10" fillId="4" borderId="2" xfId="0" applyNumberFormat="1" applyFont="1" applyFill="1" applyBorder="1" applyAlignment="1">
      <alignment horizontal="center" vertical="center"/>
    </xf>
    <xf numFmtId="0" fontId="33" fillId="8" borderId="5" xfId="0" applyFont="1" applyFill="1" applyBorder="1" applyAlignment="1">
      <alignment horizontal="center" wrapText="1"/>
    </xf>
    <xf numFmtId="0" fontId="33" fillId="8" borderId="10" xfId="0" applyFont="1" applyFill="1" applyBorder="1" applyAlignment="1">
      <alignment horizontal="center"/>
    </xf>
    <xf numFmtId="0" fontId="33" fillId="8" borderId="2" xfId="0" applyFont="1" applyFill="1" applyBorder="1" applyAlignment="1">
      <alignment horizontal="center"/>
    </xf>
    <xf numFmtId="0" fontId="6" fillId="3" borderId="1" xfId="0" applyFont="1" applyFill="1" applyBorder="1" applyAlignment="1">
      <alignment horizontal="center" vertical="center"/>
    </xf>
    <xf numFmtId="0" fontId="0" fillId="0" borderId="11" xfId="0" applyBorder="1" applyAlignment="1">
      <alignment horizontal="left"/>
    </xf>
    <xf numFmtId="0" fontId="0" fillId="0" borderId="12" xfId="0" applyBorder="1" applyAlignment="1">
      <alignment horizontal="left"/>
    </xf>
    <xf numFmtId="0" fontId="0" fillId="0" borderId="8" xfId="0" applyBorder="1" applyAlignment="1">
      <alignment horizontal="left"/>
    </xf>
    <xf numFmtId="0" fontId="7" fillId="0" borderId="13" xfId="0" applyFont="1" applyBorder="1" applyAlignment="1">
      <alignment horizontal="center"/>
    </xf>
    <xf numFmtId="0" fontId="7" fillId="0" borderId="9" xfId="0" applyFont="1" applyBorder="1" applyAlignment="1">
      <alignment horizontal="center"/>
    </xf>
    <xf numFmtId="0" fontId="7" fillId="0" borderId="7" xfId="0" applyFont="1" applyBorder="1" applyAlignment="1">
      <alignment horizontal="center"/>
    </xf>
    <xf numFmtId="0" fontId="5" fillId="0" borderId="5" xfId="0" applyFont="1" applyBorder="1" applyAlignment="1">
      <alignment horizontal="left" vertical="center"/>
    </xf>
    <xf numFmtId="0" fontId="5" fillId="0" borderId="10" xfId="0" applyFont="1"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left" vertical="center"/>
    </xf>
    <xf numFmtId="0" fontId="9" fillId="3" borderId="5" xfId="0" applyFont="1" applyFill="1" applyBorder="1" applyAlignment="1">
      <alignment horizontal="left" vertical="center"/>
    </xf>
    <xf numFmtId="0" fontId="9" fillId="3" borderId="10" xfId="0" applyFont="1" applyFill="1" applyBorder="1" applyAlignment="1">
      <alignment horizontal="left" vertical="center"/>
    </xf>
    <xf numFmtId="0" fontId="9" fillId="3" borderId="2" xfId="0" applyFont="1" applyFill="1" applyBorder="1" applyAlignment="1">
      <alignment horizontal="left"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14" fillId="0" borderId="5"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33" fillId="8" borderId="5" xfId="2" applyFont="1" applyFill="1" applyBorder="1" applyAlignment="1">
      <alignment horizontal="center" vertical="center" wrapText="1"/>
    </xf>
    <xf numFmtId="0" fontId="33" fillId="8" borderId="10" xfId="2" applyFont="1" applyFill="1" applyBorder="1" applyAlignment="1">
      <alignment horizontal="center" vertical="center"/>
    </xf>
    <xf numFmtId="0" fontId="33" fillId="8" borderId="2" xfId="2" applyFont="1" applyFill="1" applyBorder="1" applyAlignment="1">
      <alignment horizontal="center" vertical="center"/>
    </xf>
    <xf numFmtId="0" fontId="27" fillId="9" borderId="5" xfId="0" applyFont="1" applyFill="1" applyBorder="1" applyAlignment="1">
      <alignment horizontal="left" vertical="center"/>
    </xf>
    <xf numFmtId="0" fontId="27" fillId="9" borderId="2" xfId="0" applyFont="1" applyFill="1" applyBorder="1" applyAlignment="1">
      <alignment horizontal="left" vertical="center"/>
    </xf>
    <xf numFmtId="9" fontId="27" fillId="9" borderId="5" xfId="0" applyNumberFormat="1" applyFont="1" applyFill="1" applyBorder="1" applyAlignment="1">
      <alignment horizontal="center" vertical="center"/>
    </xf>
    <xf numFmtId="9" fontId="27" fillId="9" borderId="2" xfId="0" applyNumberFormat="1" applyFont="1" applyFill="1" applyBorder="1" applyAlignment="1">
      <alignment horizontal="center" vertical="center"/>
    </xf>
    <xf numFmtId="0" fontId="5" fillId="0" borderId="11" xfId="0" applyFont="1" applyBorder="1" applyAlignment="1">
      <alignment horizontal="left" vertical="top"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6" fillId="3" borderId="1" xfId="2" applyFont="1" applyFill="1" applyBorder="1" applyAlignment="1">
      <alignment horizontal="center" vertical="center"/>
    </xf>
    <xf numFmtId="0" fontId="5" fillId="0" borderId="11" xfId="2" applyBorder="1" applyAlignment="1">
      <alignment horizontal="left"/>
    </xf>
    <xf numFmtId="0" fontId="5" fillId="0" borderId="12" xfId="2" applyBorder="1" applyAlignment="1">
      <alignment horizontal="left"/>
    </xf>
    <xf numFmtId="0" fontId="5" fillId="0" borderId="8" xfId="2" applyBorder="1" applyAlignment="1">
      <alignment horizontal="left"/>
    </xf>
    <xf numFmtId="0" fontId="7" fillId="0" borderId="13" xfId="2" applyFont="1" applyBorder="1" applyAlignment="1">
      <alignment horizontal="center"/>
    </xf>
    <xf numFmtId="0" fontId="7" fillId="0" borderId="9" xfId="2" applyFont="1" applyBorder="1" applyAlignment="1">
      <alignment horizontal="center"/>
    </xf>
    <xf numFmtId="0" fontId="7" fillId="0" borderId="7" xfId="2" applyFont="1" applyBorder="1" applyAlignment="1">
      <alignment horizontal="center"/>
    </xf>
    <xf numFmtId="0" fontId="5" fillId="0" borderId="5" xfId="2" applyBorder="1" applyAlignment="1">
      <alignment horizontal="left" vertical="center"/>
    </xf>
    <xf numFmtId="0" fontId="5" fillId="0" borderId="10" xfId="2" applyBorder="1" applyAlignment="1">
      <alignment horizontal="left" vertical="center"/>
    </xf>
    <xf numFmtId="0" fontId="5" fillId="0" borderId="2" xfId="2" applyBorder="1" applyAlignment="1">
      <alignment horizontal="left" vertical="center"/>
    </xf>
    <xf numFmtId="0" fontId="9" fillId="3" borderId="5" xfId="2" applyFont="1" applyFill="1" applyBorder="1" applyAlignment="1">
      <alignment horizontal="left" vertical="center"/>
    </xf>
    <xf numFmtId="0" fontId="9" fillId="3" borderId="10" xfId="2" applyFont="1" applyFill="1" applyBorder="1" applyAlignment="1">
      <alignment horizontal="left" vertical="center"/>
    </xf>
    <xf numFmtId="0" fontId="9" fillId="3" borderId="2" xfId="2" applyFont="1" applyFill="1" applyBorder="1" applyAlignment="1">
      <alignment horizontal="left" vertical="center"/>
    </xf>
    <xf numFmtId="0" fontId="6" fillId="4" borderId="5" xfId="0" applyFont="1" applyFill="1" applyBorder="1" applyAlignment="1">
      <alignment horizontal="center"/>
    </xf>
    <xf numFmtId="0" fontId="6" fillId="4" borderId="10" xfId="0" applyFont="1" applyFill="1" applyBorder="1" applyAlignment="1">
      <alignment horizontal="center"/>
    </xf>
    <xf numFmtId="0" fontId="6" fillId="4" borderId="2" xfId="0" applyFont="1" applyFill="1" applyBorder="1" applyAlignment="1">
      <alignment horizontal="center"/>
    </xf>
    <xf numFmtId="0" fontId="9" fillId="4" borderId="10" xfId="0" applyFont="1" applyFill="1" applyBorder="1" applyAlignment="1">
      <alignment horizontal="left" vertical="center"/>
    </xf>
    <xf numFmtId="0" fontId="9" fillId="4" borderId="5" xfId="2" applyFont="1" applyFill="1" applyBorder="1" applyAlignment="1">
      <alignment horizontal="left" vertical="center"/>
    </xf>
    <xf numFmtId="0" fontId="9" fillId="4" borderId="2" xfId="2" applyFont="1" applyFill="1" applyBorder="1" applyAlignment="1">
      <alignment horizontal="left" vertical="center"/>
    </xf>
    <xf numFmtId="0" fontId="9" fillId="5" borderId="5" xfId="2" applyFont="1" applyFill="1" applyBorder="1" applyAlignment="1">
      <alignment horizontal="center" vertical="center"/>
    </xf>
    <xf numFmtId="0" fontId="9" fillId="5" borderId="10" xfId="2" applyFont="1" applyFill="1" applyBorder="1" applyAlignment="1">
      <alignment horizontal="center" vertical="center"/>
    </xf>
    <xf numFmtId="0" fontId="9" fillId="5" borderId="2" xfId="2" applyFont="1" applyFill="1" applyBorder="1" applyAlignment="1">
      <alignment horizontal="center" vertical="center"/>
    </xf>
    <xf numFmtId="0" fontId="6" fillId="4" borderId="1" xfId="2" applyFont="1" applyFill="1" applyBorder="1" applyAlignment="1">
      <alignment horizontal="center" vertical="center"/>
    </xf>
  </cellXfs>
  <cellStyles count="11">
    <cellStyle name="Normal" xfId="0" builtinId="0"/>
    <cellStyle name="Normal 2" xfId="1" xr:uid="{00000000-0005-0000-0000-000001000000}"/>
    <cellStyle name="Normal 2 2" xfId="4" xr:uid="{00000000-0005-0000-0000-000002000000}"/>
    <cellStyle name="Normal 3" xfId="2" xr:uid="{00000000-0005-0000-0000-000003000000}"/>
    <cellStyle name="Normal 4" xfId="6" xr:uid="{C1474FD5-D545-45C0-8CFD-84A3A2B86D64}"/>
    <cellStyle name="Normal 5" xfId="7" xr:uid="{81F4352E-E3D6-42C0-8BAA-6DBF9C53E9E4}"/>
    <cellStyle name="Normal 6" xfId="8" xr:uid="{516E3576-75FD-47AD-A09B-A3D51198543F}"/>
    <cellStyle name="Normal 7" xfId="3" xr:uid="{00000000-0005-0000-0000-000004000000}"/>
    <cellStyle name="Porcentagem" xfId="5" builtinId="5"/>
    <cellStyle name="Porcentagem 2" xfId="9" xr:uid="{CD629E9D-A309-4E82-BEF1-2361665361D8}"/>
    <cellStyle name="Vírgula 2" xfId="10" xr:uid="{0EB60F0A-6489-47DD-88AB-1159BBF27E2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99"/>
      <color rgb="FF00AC4E"/>
      <color rgb="FF53F786"/>
      <color rgb="FFFF6600"/>
      <color rgb="FF00A249"/>
      <color rgb="FF008000"/>
      <color rgb="FF009644"/>
      <color rgb="FFFE978C"/>
      <color rgb="FFAFF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7036032747562169E-2"/>
          <c:w val="1"/>
          <c:h val="0.78562861761485125"/>
        </c:manualLayout>
      </c:layout>
      <c:barChart>
        <c:barDir val="col"/>
        <c:grouping val="clustered"/>
        <c:varyColors val="0"/>
        <c:ser>
          <c:idx val="0"/>
          <c:order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Pt>
            <c:idx val="0"/>
            <c:invertIfNegative val="0"/>
            <c:bubble3D val="0"/>
            <c:spPr>
              <a:solidFill>
                <a:srgbClr val="002060"/>
              </a:soli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5965-437F-A3D7-B6AE83370144}"/>
              </c:ext>
            </c:extLst>
          </c:dPt>
          <c:dPt>
            <c:idx val="1"/>
            <c:invertIfNegative val="0"/>
            <c:bubble3D val="0"/>
            <c:spPr>
              <a:solidFill>
                <a:schemeClr val="bg1">
                  <a:lumMod val="75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2-5965-437F-A3D7-B6AE83370144}"/>
              </c:ext>
            </c:extLst>
          </c:dPt>
          <c:dPt>
            <c:idx val="2"/>
            <c:invertIfNegative val="0"/>
            <c:bubble3D val="0"/>
            <c:spPr>
              <a:solidFill>
                <a:srgbClr val="92D050"/>
              </a:soli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6-AE1D-40B1-95D8-AC0FD0E22F63}"/>
              </c:ext>
            </c:extLst>
          </c:dPt>
          <c:dPt>
            <c:idx val="3"/>
            <c:invertIfNegative val="0"/>
            <c:bubble3D val="0"/>
            <c:spPr>
              <a:solidFill>
                <a:srgbClr val="FFFF99"/>
              </a:soli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D360-4189-B7D9-920F00DC9534}"/>
              </c:ext>
            </c:extLst>
          </c:dPt>
          <c:dPt>
            <c:idx val="12"/>
            <c:invertIfNegative val="0"/>
            <c:bubble3D val="0"/>
            <c:spPr>
              <a:solidFill>
                <a:srgbClr val="FFC000"/>
              </a:soli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BE91-4CE4-A469-27505764BC9E}"/>
              </c:ext>
            </c:extLst>
          </c:dPt>
          <c:dPt>
            <c:idx val="13"/>
            <c:invertIfNegative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BE91-4CE4-A469-27505764BC9E}"/>
              </c:ext>
            </c:extLst>
          </c:dPt>
          <c:dLbls>
            <c:dLbl>
              <c:idx val="0"/>
              <c:layout>
                <c:manualLayout>
                  <c:x val="5.417240599494254E-3"/>
                  <c:y val="1.59148980549616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65-437F-A3D7-B6AE83370144}"/>
                </c:ext>
              </c:extLst>
            </c:dLbl>
            <c:dLbl>
              <c:idx val="1"/>
              <c:layout>
                <c:manualLayout>
                  <c:x val="6.8882218704385189E-3"/>
                  <c:y val="-3.98081034572669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5-437F-A3D7-B6AE83370144}"/>
                </c:ext>
              </c:extLst>
            </c:dLbl>
            <c:dLbl>
              <c:idx val="2"/>
              <c:layout>
                <c:manualLayout>
                  <c:x val="3.8554580155287376E-3"/>
                  <c:y val="6.47546540126184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1D-40B1-95D8-AC0FD0E22F63}"/>
                </c:ext>
              </c:extLst>
            </c:dLbl>
            <c:dLbl>
              <c:idx val="12"/>
              <c:layout>
                <c:manualLayout>
                  <c:x val="0.119301820599255"/>
                  <c:y val="9.2787041709205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91-4CE4-A469-27505764BC9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RESULTADO!$C$25:$G$25</c15:sqref>
                  </c15:fullRef>
                </c:ext>
              </c:extLst>
              <c:f>RESULTADO!$C$25:$F$25</c:f>
              <c:strCache>
                <c:ptCount val="4"/>
                <c:pt idx="0">
                  <c:v>SST</c:v>
                </c:pt>
                <c:pt idx="1">
                  <c:v>REG</c:v>
                </c:pt>
                <c:pt idx="2">
                  <c:v>MA</c:v>
                </c:pt>
                <c:pt idx="3">
                  <c:v>QUA</c:v>
                </c:pt>
              </c:strCache>
            </c:strRef>
          </c:cat>
          <c:val>
            <c:numRef>
              <c:extLst>
                <c:ext xmlns:c15="http://schemas.microsoft.com/office/drawing/2012/chart" uri="{02D57815-91ED-43cb-92C2-25804820EDAC}">
                  <c15:fullRef>
                    <c15:sqref>RESULTADO!$C$26:$G$26</c15:sqref>
                  </c15:fullRef>
                </c:ext>
              </c:extLst>
              <c:f>RESULTADO!$C$26:$F$26</c:f>
              <c:numCache>
                <c:formatCode>0%</c:formatCode>
                <c:ptCount val="4"/>
                <c:pt idx="0">
                  <c:v>0</c:v>
                </c:pt>
                <c:pt idx="1">
                  <c:v>0</c:v>
                </c:pt>
                <c:pt idx="2">
                  <c:v>0</c:v>
                </c:pt>
                <c:pt idx="3">
                  <c:v>0</c:v>
                </c:pt>
              </c:numCache>
            </c:numRef>
          </c:val>
          <c:extLst>
            <c:ext xmlns:c16="http://schemas.microsoft.com/office/drawing/2014/chart" uri="{C3380CC4-5D6E-409C-BE32-E72D297353CC}">
              <c16:uniqueId val="{00000000-4191-4FD9-B7AA-3BDAC5DA6FE6}"/>
            </c:ext>
          </c:extLst>
        </c:ser>
        <c:dLbls>
          <c:showLegendKey val="0"/>
          <c:showVal val="0"/>
          <c:showCatName val="0"/>
          <c:showSerName val="0"/>
          <c:showPercent val="0"/>
          <c:showBubbleSize val="0"/>
        </c:dLbls>
        <c:gapWidth val="100"/>
        <c:axId val="1979479727"/>
        <c:axId val="1887135247"/>
      </c:barChart>
      <c:catAx>
        <c:axId val="197947972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887135247"/>
        <c:crosses val="autoZero"/>
        <c:auto val="1"/>
        <c:lblAlgn val="ctr"/>
        <c:lblOffset val="100"/>
        <c:noMultiLvlLbl val="0"/>
      </c:catAx>
      <c:valAx>
        <c:axId val="18871352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979479727"/>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000000000000355" l="0.70000000000000062" r="0.70000000000000062" t="0.750000000000003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3" Type="http://schemas.openxmlformats.org/officeDocument/2006/relationships/hyperlink" Target="#Escava&#231;&#245;es!A1"/><Relationship Id="rId18" Type="http://schemas.openxmlformats.org/officeDocument/2006/relationships/hyperlink" Target="#'Caminho e Acesso Seguro'!A1"/><Relationship Id="rId26" Type="http://schemas.openxmlformats.org/officeDocument/2006/relationships/hyperlink" Target="#RESULTADO!A1"/><Relationship Id="rId39" Type="http://schemas.openxmlformats.org/officeDocument/2006/relationships/image" Target="../media/image17.jpeg"/><Relationship Id="rId21" Type="http://schemas.openxmlformats.org/officeDocument/2006/relationships/hyperlink" Target="#'Regulat&#243;rio e Qualidade'!A1"/><Relationship Id="rId34" Type="http://schemas.openxmlformats.org/officeDocument/2006/relationships/image" Target="../media/image12.jpeg"/><Relationship Id="rId7" Type="http://schemas.openxmlformats.org/officeDocument/2006/relationships/hyperlink" Target="#'Trabalho em Altura'!A1"/><Relationship Id="rId2" Type="http://schemas.openxmlformats.org/officeDocument/2006/relationships/chart" Target="../charts/chart1.xml"/><Relationship Id="rId16" Type="http://schemas.openxmlformats.org/officeDocument/2006/relationships/hyperlink" Target="#'Gerenciamento Contratadas'!A1"/><Relationship Id="rId20" Type="http://schemas.openxmlformats.org/officeDocument/2006/relationships/hyperlink" Target="#'Ferramentas Manuais e Equip.'!A1"/><Relationship Id="rId29" Type="http://schemas.openxmlformats.org/officeDocument/2006/relationships/image" Target="../media/image7.jpeg"/><Relationship Id="rId41" Type="http://schemas.openxmlformats.org/officeDocument/2006/relationships/image" Target="../media/image19.jpeg"/><Relationship Id="rId1" Type="http://schemas.openxmlformats.org/officeDocument/2006/relationships/image" Target="../media/image1.jpeg"/><Relationship Id="rId6" Type="http://schemas.openxmlformats.org/officeDocument/2006/relationships/hyperlink" Target="#'Lideran&#231;a Vis&#237;vel e Percebida'!A1"/><Relationship Id="rId11" Type="http://schemas.openxmlformats.org/officeDocument/2006/relationships/hyperlink" Target="#'Bloqueio de Energias'!A1"/><Relationship Id="rId24" Type="http://schemas.openxmlformats.org/officeDocument/2006/relationships/hyperlink" Target="#'Plano de A&#231;&#227;o Integrado'!A1"/><Relationship Id="rId32" Type="http://schemas.openxmlformats.org/officeDocument/2006/relationships/image" Target="../media/image10.png"/><Relationship Id="rId37" Type="http://schemas.openxmlformats.org/officeDocument/2006/relationships/image" Target="../media/image15.jpeg"/><Relationship Id="rId40" Type="http://schemas.openxmlformats.org/officeDocument/2006/relationships/image" Target="../media/image18.png"/><Relationship Id="rId5" Type="http://schemas.openxmlformats.org/officeDocument/2006/relationships/image" Target="../media/image4.svg"/><Relationship Id="rId15" Type="http://schemas.openxmlformats.org/officeDocument/2006/relationships/hyperlink" Target="#'Produtos Qu&#237;micos'!A1"/><Relationship Id="rId23" Type="http://schemas.openxmlformats.org/officeDocument/2006/relationships/hyperlink" Target="#'Padr&#245;es Operacionais'!A1"/><Relationship Id="rId28" Type="http://schemas.openxmlformats.org/officeDocument/2006/relationships/image" Target="../media/image6.png"/><Relationship Id="rId36" Type="http://schemas.openxmlformats.org/officeDocument/2006/relationships/image" Target="../media/image14.jpeg"/><Relationship Id="rId10" Type="http://schemas.openxmlformats.org/officeDocument/2006/relationships/hyperlink" Target="#'Permiss&#227;o de Trabalho'!A1"/><Relationship Id="rId19" Type="http://schemas.openxmlformats.org/officeDocument/2006/relationships/hyperlink" Target="#'Aprendizado com Incidentes'!A1"/><Relationship Id="rId31" Type="http://schemas.openxmlformats.org/officeDocument/2006/relationships/image" Target="../media/image9.jpeg"/><Relationship Id="rId4" Type="http://schemas.openxmlformats.org/officeDocument/2006/relationships/image" Target="../media/image3.png"/><Relationship Id="rId9" Type="http://schemas.openxmlformats.org/officeDocument/2006/relationships/hyperlink" Target="#'Espa&#231;o Confinado'!A1"/><Relationship Id="rId14" Type="http://schemas.openxmlformats.org/officeDocument/2006/relationships/hyperlink" Target="#'I&#231;amento e Movimenta&#231;&#227;o Cargas'!A1"/><Relationship Id="rId22" Type="http://schemas.openxmlformats.org/officeDocument/2006/relationships/hyperlink" Target="#'Meio Ambiente'!A1"/><Relationship Id="rId27" Type="http://schemas.openxmlformats.org/officeDocument/2006/relationships/image" Target="../media/image5.jpeg"/><Relationship Id="rId30" Type="http://schemas.openxmlformats.org/officeDocument/2006/relationships/image" Target="../media/image8.jpeg"/><Relationship Id="rId35" Type="http://schemas.openxmlformats.org/officeDocument/2006/relationships/image" Target="../media/image13.png"/><Relationship Id="rId8" Type="http://schemas.openxmlformats.org/officeDocument/2006/relationships/hyperlink" Target="#'Trabalho com Eletricidade'!A1"/><Relationship Id="rId3" Type="http://schemas.openxmlformats.org/officeDocument/2006/relationships/image" Target="../media/image2.png"/><Relationship Id="rId12" Type="http://schemas.openxmlformats.org/officeDocument/2006/relationships/hyperlink" Target="#'Seguran&#231;a Veicular'!A1"/><Relationship Id="rId17" Type="http://schemas.openxmlformats.org/officeDocument/2006/relationships/hyperlink" Target="#'Resposta a Emerg&#234;ncias'!A1"/><Relationship Id="rId25" Type="http://schemas.openxmlformats.org/officeDocument/2006/relationships/hyperlink" Target="#'Fiscaliza&#231;&#245;es e Multas'!A1"/><Relationship Id="rId33" Type="http://schemas.openxmlformats.org/officeDocument/2006/relationships/image" Target="../media/image11.jpeg"/><Relationship Id="rId38" Type="http://schemas.openxmlformats.org/officeDocument/2006/relationships/image" Target="../media/image16.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11.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1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13.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14.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15.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16.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17.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18.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19.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20.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21.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22.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23.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3.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5.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6.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7.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8.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_rels/drawing9.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hyperlink" Target="#RESULTADO!A1"/></Relationships>
</file>

<file path=xl/drawings/drawing1.xml><?xml version="1.0" encoding="utf-8"?>
<xdr:wsDr xmlns:xdr="http://schemas.openxmlformats.org/drawingml/2006/spreadsheetDrawing" xmlns:a="http://schemas.openxmlformats.org/drawingml/2006/main">
  <xdr:twoCellAnchor editAs="oneCell">
    <xdr:from>
      <xdr:col>14</xdr:col>
      <xdr:colOff>60960</xdr:colOff>
      <xdr:row>38</xdr:row>
      <xdr:rowOff>22860</xdr:rowOff>
    </xdr:from>
    <xdr:to>
      <xdr:col>14</xdr:col>
      <xdr:colOff>567690</xdr:colOff>
      <xdr:row>38</xdr:row>
      <xdr:rowOff>537567</xdr:rowOff>
    </xdr:to>
    <xdr:pic>
      <xdr:nvPicPr>
        <xdr:cNvPr id="76" name="Imagem 75">
          <a:extLst>
            <a:ext uri="{FF2B5EF4-FFF2-40B4-BE49-F238E27FC236}">
              <a16:creationId xmlns:a16="http://schemas.microsoft.com/office/drawing/2014/main" id="{8C479E88-6F68-4494-9361-89431A7724FA}"/>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6964680" y="7002780"/>
          <a:ext cx="502920" cy="518517"/>
        </a:xfrm>
        <a:prstGeom prst="rect">
          <a:avLst/>
        </a:prstGeom>
      </xdr:spPr>
    </xdr:pic>
    <xdr:clientData/>
  </xdr:twoCellAnchor>
  <xdr:twoCellAnchor>
    <xdr:from>
      <xdr:col>7</xdr:col>
      <xdr:colOff>106680</xdr:colOff>
      <xdr:row>4</xdr:row>
      <xdr:rowOff>133350</xdr:rowOff>
    </xdr:from>
    <xdr:to>
      <xdr:col>12</xdr:col>
      <xdr:colOff>76200</xdr:colOff>
      <xdr:row>23</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1</xdr:row>
      <xdr:rowOff>23445</xdr:rowOff>
    </xdr:from>
    <xdr:to>
      <xdr:col>2</xdr:col>
      <xdr:colOff>956082</xdr:colOff>
      <xdr:row>1</xdr:row>
      <xdr:rowOff>345975</xdr:rowOff>
    </xdr:to>
    <xdr:pic>
      <xdr:nvPicPr>
        <xdr:cNvPr id="5" name="Imagem 4" descr="Uma imagem contendo desenho&#10;&#10;Descrição gerada automaticamente">
          <a:extLst>
            <a:ext uri="{FF2B5EF4-FFF2-40B4-BE49-F238E27FC236}">
              <a16:creationId xmlns:a16="http://schemas.microsoft.com/office/drawing/2014/main" id="{ADA7D6A5-69F4-4DB2-932B-48B7800A7C9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8600" y="29795"/>
          <a:ext cx="1310412" cy="328245"/>
        </a:xfrm>
        <a:prstGeom prst="rect">
          <a:avLst/>
        </a:prstGeom>
      </xdr:spPr>
    </xdr:pic>
    <xdr:clientData/>
  </xdr:twoCellAnchor>
  <xdr:twoCellAnchor editAs="oneCell">
    <xdr:from>
      <xdr:col>15</xdr:col>
      <xdr:colOff>537210</xdr:colOff>
      <xdr:row>1</xdr:row>
      <xdr:rowOff>20320</xdr:rowOff>
    </xdr:from>
    <xdr:to>
      <xdr:col>17</xdr:col>
      <xdr:colOff>82550</xdr:colOff>
      <xdr:row>1</xdr:row>
      <xdr:rowOff>422275</xdr:rowOff>
    </xdr:to>
    <xdr:pic>
      <xdr:nvPicPr>
        <xdr:cNvPr id="7" name="Gráfico 6" descr="Gráfico de barras com tendência ascendente">
          <a:extLst>
            <a:ext uri="{FF2B5EF4-FFF2-40B4-BE49-F238E27FC236}">
              <a16:creationId xmlns:a16="http://schemas.microsoft.com/office/drawing/2014/main" id="{9F9ED60B-F0D5-4A43-855F-44A96E0577B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9452610" y="27940"/>
          <a:ext cx="406400" cy="403860"/>
        </a:xfrm>
        <a:prstGeom prst="rect">
          <a:avLst/>
        </a:prstGeom>
      </xdr:spPr>
    </xdr:pic>
    <xdr:clientData/>
  </xdr:twoCellAnchor>
  <xdr:twoCellAnchor>
    <xdr:from>
      <xdr:col>6</xdr:col>
      <xdr:colOff>73152</xdr:colOff>
      <xdr:row>5</xdr:row>
      <xdr:rowOff>30480</xdr:rowOff>
    </xdr:from>
    <xdr:to>
      <xdr:col>6</xdr:col>
      <xdr:colOff>167640</xdr:colOff>
      <xdr:row>5</xdr:row>
      <xdr:rowOff>132969</xdr:rowOff>
    </xdr:to>
    <xdr:sp macro="" textlink="">
      <xdr:nvSpPr>
        <xdr:cNvPr id="2" name="Retângulo: Biselado 1">
          <a:hlinkClick xmlns:r="http://schemas.openxmlformats.org/officeDocument/2006/relationships" r:id="rId6"/>
          <a:extLst>
            <a:ext uri="{FF2B5EF4-FFF2-40B4-BE49-F238E27FC236}">
              <a16:creationId xmlns:a16="http://schemas.microsoft.com/office/drawing/2014/main" id="{9BE08FAB-1ABE-4CDA-B3F8-56DD53C17AD3}"/>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7</xdr:row>
      <xdr:rowOff>30480</xdr:rowOff>
    </xdr:from>
    <xdr:to>
      <xdr:col>6</xdr:col>
      <xdr:colOff>167640</xdr:colOff>
      <xdr:row>7</xdr:row>
      <xdr:rowOff>132969</xdr:rowOff>
    </xdr:to>
    <xdr:sp macro="" textlink="">
      <xdr:nvSpPr>
        <xdr:cNvPr id="6" name="Retângulo: Biselado 5">
          <a:hlinkClick xmlns:r="http://schemas.openxmlformats.org/officeDocument/2006/relationships" r:id="rId7"/>
          <a:extLst>
            <a:ext uri="{FF2B5EF4-FFF2-40B4-BE49-F238E27FC236}">
              <a16:creationId xmlns:a16="http://schemas.microsoft.com/office/drawing/2014/main" id="{D9CC9404-6549-472B-BBB6-D1563BCABE10}"/>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8</xdr:row>
      <xdr:rowOff>30480</xdr:rowOff>
    </xdr:from>
    <xdr:to>
      <xdr:col>6</xdr:col>
      <xdr:colOff>167640</xdr:colOff>
      <xdr:row>8</xdr:row>
      <xdr:rowOff>132969</xdr:rowOff>
    </xdr:to>
    <xdr:sp macro="" textlink="">
      <xdr:nvSpPr>
        <xdr:cNvPr id="8" name="Retângulo: Biselado 7">
          <a:hlinkClick xmlns:r="http://schemas.openxmlformats.org/officeDocument/2006/relationships" r:id="rId8"/>
          <a:extLst>
            <a:ext uri="{FF2B5EF4-FFF2-40B4-BE49-F238E27FC236}">
              <a16:creationId xmlns:a16="http://schemas.microsoft.com/office/drawing/2014/main" id="{EBA6D576-540E-4A99-A597-8CA79F98EE7A}"/>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9</xdr:row>
      <xdr:rowOff>30480</xdr:rowOff>
    </xdr:from>
    <xdr:to>
      <xdr:col>6</xdr:col>
      <xdr:colOff>167640</xdr:colOff>
      <xdr:row>9</xdr:row>
      <xdr:rowOff>132969</xdr:rowOff>
    </xdr:to>
    <xdr:sp macro="" textlink="">
      <xdr:nvSpPr>
        <xdr:cNvPr id="9" name="Retângulo: Biselado 8">
          <a:hlinkClick xmlns:r="http://schemas.openxmlformats.org/officeDocument/2006/relationships" r:id="rId9"/>
          <a:extLst>
            <a:ext uri="{FF2B5EF4-FFF2-40B4-BE49-F238E27FC236}">
              <a16:creationId xmlns:a16="http://schemas.microsoft.com/office/drawing/2014/main" id="{E2CC6143-4BEC-4A06-97E5-BDF89224CAEE}"/>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10</xdr:row>
      <xdr:rowOff>30480</xdr:rowOff>
    </xdr:from>
    <xdr:to>
      <xdr:col>6</xdr:col>
      <xdr:colOff>167640</xdr:colOff>
      <xdr:row>10</xdr:row>
      <xdr:rowOff>132969</xdr:rowOff>
    </xdr:to>
    <xdr:sp macro="" textlink="">
      <xdr:nvSpPr>
        <xdr:cNvPr id="10" name="Retângulo: Biselado 9">
          <a:hlinkClick xmlns:r="http://schemas.openxmlformats.org/officeDocument/2006/relationships" r:id="rId10"/>
          <a:extLst>
            <a:ext uri="{FF2B5EF4-FFF2-40B4-BE49-F238E27FC236}">
              <a16:creationId xmlns:a16="http://schemas.microsoft.com/office/drawing/2014/main" id="{363E885D-A971-4A1A-AB47-CEE18F6DDE52}"/>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11</xdr:row>
      <xdr:rowOff>30480</xdr:rowOff>
    </xdr:from>
    <xdr:to>
      <xdr:col>6</xdr:col>
      <xdr:colOff>167640</xdr:colOff>
      <xdr:row>11</xdr:row>
      <xdr:rowOff>132969</xdr:rowOff>
    </xdr:to>
    <xdr:sp macro="" textlink="">
      <xdr:nvSpPr>
        <xdr:cNvPr id="11" name="Retângulo: Biselado 10">
          <a:hlinkClick xmlns:r="http://schemas.openxmlformats.org/officeDocument/2006/relationships" r:id="rId11"/>
          <a:extLst>
            <a:ext uri="{FF2B5EF4-FFF2-40B4-BE49-F238E27FC236}">
              <a16:creationId xmlns:a16="http://schemas.microsoft.com/office/drawing/2014/main" id="{DB09E139-6CA5-4482-9B5E-38F6CA651870}"/>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12</xdr:row>
      <xdr:rowOff>30480</xdr:rowOff>
    </xdr:from>
    <xdr:to>
      <xdr:col>6</xdr:col>
      <xdr:colOff>167640</xdr:colOff>
      <xdr:row>12</xdr:row>
      <xdr:rowOff>132969</xdr:rowOff>
    </xdr:to>
    <xdr:sp macro="" textlink="">
      <xdr:nvSpPr>
        <xdr:cNvPr id="12" name="Retângulo: Biselado 11">
          <a:hlinkClick xmlns:r="http://schemas.openxmlformats.org/officeDocument/2006/relationships" r:id="rId12"/>
          <a:extLst>
            <a:ext uri="{FF2B5EF4-FFF2-40B4-BE49-F238E27FC236}">
              <a16:creationId xmlns:a16="http://schemas.microsoft.com/office/drawing/2014/main" id="{8306B016-3819-494B-B92B-48B3DF25049F}"/>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13</xdr:row>
      <xdr:rowOff>30480</xdr:rowOff>
    </xdr:from>
    <xdr:to>
      <xdr:col>6</xdr:col>
      <xdr:colOff>167640</xdr:colOff>
      <xdr:row>13</xdr:row>
      <xdr:rowOff>132969</xdr:rowOff>
    </xdr:to>
    <xdr:sp macro="" textlink="">
      <xdr:nvSpPr>
        <xdr:cNvPr id="13" name="Retângulo: Biselado 12">
          <a:hlinkClick xmlns:r="http://schemas.openxmlformats.org/officeDocument/2006/relationships" r:id="rId13"/>
          <a:extLst>
            <a:ext uri="{FF2B5EF4-FFF2-40B4-BE49-F238E27FC236}">
              <a16:creationId xmlns:a16="http://schemas.microsoft.com/office/drawing/2014/main" id="{5CEBF60B-724A-43B0-B941-13ED542054AB}"/>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14</xdr:row>
      <xdr:rowOff>30480</xdr:rowOff>
    </xdr:from>
    <xdr:to>
      <xdr:col>6</xdr:col>
      <xdr:colOff>167640</xdr:colOff>
      <xdr:row>14</xdr:row>
      <xdr:rowOff>132969</xdr:rowOff>
    </xdr:to>
    <xdr:sp macro="" textlink="">
      <xdr:nvSpPr>
        <xdr:cNvPr id="14" name="Retângulo: Biselado 13">
          <a:hlinkClick xmlns:r="http://schemas.openxmlformats.org/officeDocument/2006/relationships" r:id="rId14"/>
          <a:extLst>
            <a:ext uri="{FF2B5EF4-FFF2-40B4-BE49-F238E27FC236}">
              <a16:creationId xmlns:a16="http://schemas.microsoft.com/office/drawing/2014/main" id="{9D35610C-44A4-4626-8F26-C65820D8F077}"/>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15</xdr:row>
      <xdr:rowOff>30480</xdr:rowOff>
    </xdr:from>
    <xdr:to>
      <xdr:col>6</xdr:col>
      <xdr:colOff>167640</xdr:colOff>
      <xdr:row>15</xdr:row>
      <xdr:rowOff>132969</xdr:rowOff>
    </xdr:to>
    <xdr:sp macro="" textlink="">
      <xdr:nvSpPr>
        <xdr:cNvPr id="15" name="Retângulo: Biselado 14">
          <a:hlinkClick xmlns:r="http://schemas.openxmlformats.org/officeDocument/2006/relationships" r:id="rId15"/>
          <a:extLst>
            <a:ext uri="{FF2B5EF4-FFF2-40B4-BE49-F238E27FC236}">
              <a16:creationId xmlns:a16="http://schemas.microsoft.com/office/drawing/2014/main" id="{0A76BBC6-5561-4309-8083-E441077559D7}"/>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16</xdr:row>
      <xdr:rowOff>30480</xdr:rowOff>
    </xdr:from>
    <xdr:to>
      <xdr:col>6</xdr:col>
      <xdr:colOff>167640</xdr:colOff>
      <xdr:row>16</xdr:row>
      <xdr:rowOff>132969</xdr:rowOff>
    </xdr:to>
    <xdr:sp macro="" textlink="">
      <xdr:nvSpPr>
        <xdr:cNvPr id="16" name="Retângulo: Biselado 15">
          <a:hlinkClick xmlns:r="http://schemas.openxmlformats.org/officeDocument/2006/relationships" r:id="rId16"/>
          <a:extLst>
            <a:ext uri="{FF2B5EF4-FFF2-40B4-BE49-F238E27FC236}">
              <a16:creationId xmlns:a16="http://schemas.microsoft.com/office/drawing/2014/main" id="{6CF4006D-B2CA-4D29-929A-039C5499C7F7}"/>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17</xdr:row>
      <xdr:rowOff>30480</xdr:rowOff>
    </xdr:from>
    <xdr:to>
      <xdr:col>6</xdr:col>
      <xdr:colOff>167640</xdr:colOff>
      <xdr:row>17</xdr:row>
      <xdr:rowOff>132969</xdr:rowOff>
    </xdr:to>
    <xdr:sp macro="" textlink="">
      <xdr:nvSpPr>
        <xdr:cNvPr id="17" name="Retângulo: Biselado 16">
          <a:hlinkClick xmlns:r="http://schemas.openxmlformats.org/officeDocument/2006/relationships" r:id="rId17"/>
          <a:extLst>
            <a:ext uri="{FF2B5EF4-FFF2-40B4-BE49-F238E27FC236}">
              <a16:creationId xmlns:a16="http://schemas.microsoft.com/office/drawing/2014/main" id="{9E06D552-2555-410A-8BC5-3B5A40D67AFB}"/>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18</xdr:row>
      <xdr:rowOff>30480</xdr:rowOff>
    </xdr:from>
    <xdr:to>
      <xdr:col>6</xdr:col>
      <xdr:colOff>167640</xdr:colOff>
      <xdr:row>18</xdr:row>
      <xdr:rowOff>132969</xdr:rowOff>
    </xdr:to>
    <xdr:sp macro="" textlink="">
      <xdr:nvSpPr>
        <xdr:cNvPr id="18" name="Retângulo: Biselado 17">
          <a:hlinkClick xmlns:r="http://schemas.openxmlformats.org/officeDocument/2006/relationships" r:id="rId18"/>
          <a:extLst>
            <a:ext uri="{FF2B5EF4-FFF2-40B4-BE49-F238E27FC236}">
              <a16:creationId xmlns:a16="http://schemas.microsoft.com/office/drawing/2014/main" id="{DABC8088-B817-4BB3-B55A-9F7DB10061F0}"/>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19</xdr:row>
      <xdr:rowOff>30480</xdr:rowOff>
    </xdr:from>
    <xdr:to>
      <xdr:col>6</xdr:col>
      <xdr:colOff>167640</xdr:colOff>
      <xdr:row>19</xdr:row>
      <xdr:rowOff>132969</xdr:rowOff>
    </xdr:to>
    <xdr:sp macro="" textlink="">
      <xdr:nvSpPr>
        <xdr:cNvPr id="19" name="Retângulo: Biselado 18">
          <a:hlinkClick xmlns:r="http://schemas.openxmlformats.org/officeDocument/2006/relationships" r:id="rId19"/>
          <a:extLst>
            <a:ext uri="{FF2B5EF4-FFF2-40B4-BE49-F238E27FC236}">
              <a16:creationId xmlns:a16="http://schemas.microsoft.com/office/drawing/2014/main" id="{6ADE252F-26A1-47A4-AA9D-800CB5487976}"/>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20</xdr:row>
      <xdr:rowOff>30480</xdr:rowOff>
    </xdr:from>
    <xdr:to>
      <xdr:col>6</xdr:col>
      <xdr:colOff>167640</xdr:colOff>
      <xdr:row>20</xdr:row>
      <xdr:rowOff>132969</xdr:rowOff>
    </xdr:to>
    <xdr:sp macro="" textlink="">
      <xdr:nvSpPr>
        <xdr:cNvPr id="20" name="Retângulo: Biselado 19">
          <a:hlinkClick xmlns:r="http://schemas.openxmlformats.org/officeDocument/2006/relationships" r:id="rId20"/>
          <a:extLst>
            <a:ext uri="{FF2B5EF4-FFF2-40B4-BE49-F238E27FC236}">
              <a16:creationId xmlns:a16="http://schemas.microsoft.com/office/drawing/2014/main" id="{72A305CE-9ECC-4E08-9F42-E92D1B1E4980}"/>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5</xdr:row>
      <xdr:rowOff>30480</xdr:rowOff>
    </xdr:from>
    <xdr:to>
      <xdr:col>16</xdr:col>
      <xdr:colOff>167640</xdr:colOff>
      <xdr:row>5</xdr:row>
      <xdr:rowOff>132969</xdr:rowOff>
    </xdr:to>
    <xdr:sp macro="" textlink="">
      <xdr:nvSpPr>
        <xdr:cNvPr id="28" name="Retângulo: Biselado 27">
          <a:hlinkClick xmlns:r="http://schemas.openxmlformats.org/officeDocument/2006/relationships" r:id="rId21"/>
          <a:extLst>
            <a:ext uri="{FF2B5EF4-FFF2-40B4-BE49-F238E27FC236}">
              <a16:creationId xmlns:a16="http://schemas.microsoft.com/office/drawing/2014/main" id="{1FF14532-0FC0-443E-B014-0C6EB038A96A}"/>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16</xdr:row>
      <xdr:rowOff>30480</xdr:rowOff>
    </xdr:from>
    <xdr:to>
      <xdr:col>16</xdr:col>
      <xdr:colOff>167640</xdr:colOff>
      <xdr:row>16</xdr:row>
      <xdr:rowOff>132969</xdr:rowOff>
    </xdr:to>
    <xdr:sp macro="" textlink="">
      <xdr:nvSpPr>
        <xdr:cNvPr id="33" name="Retângulo: Biselado 32">
          <a:extLst>
            <a:ext uri="{FF2B5EF4-FFF2-40B4-BE49-F238E27FC236}">
              <a16:creationId xmlns:a16="http://schemas.microsoft.com/office/drawing/2014/main" id="{C3ACCF14-A563-4E85-B1F9-6D897D590045}"/>
            </a:ext>
          </a:extLst>
        </xdr:cNvPr>
        <xdr:cNvSpPr/>
      </xdr:nvSpPr>
      <xdr:spPr bwMode="auto">
        <a:xfrm>
          <a:off x="9720072" y="220980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16</xdr:row>
      <xdr:rowOff>30480</xdr:rowOff>
    </xdr:from>
    <xdr:to>
      <xdr:col>16</xdr:col>
      <xdr:colOff>167640</xdr:colOff>
      <xdr:row>16</xdr:row>
      <xdr:rowOff>132969</xdr:rowOff>
    </xdr:to>
    <xdr:sp macro="" textlink="">
      <xdr:nvSpPr>
        <xdr:cNvPr id="36" name="Retângulo: Biselado 35">
          <a:hlinkClick xmlns:r="http://schemas.openxmlformats.org/officeDocument/2006/relationships" r:id="rId22"/>
          <a:extLst>
            <a:ext uri="{FF2B5EF4-FFF2-40B4-BE49-F238E27FC236}">
              <a16:creationId xmlns:a16="http://schemas.microsoft.com/office/drawing/2014/main" id="{7406060B-58C8-4398-AB96-23E44810CBE3}"/>
            </a:ext>
          </a:extLst>
        </xdr:cNvPr>
        <xdr:cNvSpPr/>
      </xdr:nvSpPr>
      <xdr:spPr bwMode="auto">
        <a:xfrm>
          <a:off x="9720072" y="220980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6</xdr:col>
      <xdr:colOff>73152</xdr:colOff>
      <xdr:row>6</xdr:row>
      <xdr:rowOff>30480</xdr:rowOff>
    </xdr:from>
    <xdr:to>
      <xdr:col>6</xdr:col>
      <xdr:colOff>167640</xdr:colOff>
      <xdr:row>6</xdr:row>
      <xdr:rowOff>132969</xdr:rowOff>
    </xdr:to>
    <xdr:sp macro="" textlink="">
      <xdr:nvSpPr>
        <xdr:cNvPr id="41" name="Retângulo: Biselado 40">
          <a:hlinkClick xmlns:r="http://schemas.openxmlformats.org/officeDocument/2006/relationships" r:id="rId23"/>
          <a:extLst>
            <a:ext uri="{FF2B5EF4-FFF2-40B4-BE49-F238E27FC236}">
              <a16:creationId xmlns:a16="http://schemas.microsoft.com/office/drawing/2014/main" id="{9A7FE1DB-A0C8-4B7A-99DA-D31BB9BF9433}"/>
            </a:ext>
          </a:extLst>
        </xdr:cNvPr>
        <xdr:cNvSpPr/>
      </xdr:nvSpPr>
      <xdr:spPr bwMode="auto">
        <a:xfrm>
          <a:off x="350215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19</xdr:row>
      <xdr:rowOff>30480</xdr:rowOff>
    </xdr:from>
    <xdr:to>
      <xdr:col>16</xdr:col>
      <xdr:colOff>167640</xdr:colOff>
      <xdr:row>19</xdr:row>
      <xdr:rowOff>132969</xdr:rowOff>
    </xdr:to>
    <xdr:sp macro="" textlink="">
      <xdr:nvSpPr>
        <xdr:cNvPr id="42" name="Retângulo: Biselado 41">
          <a:extLst>
            <a:ext uri="{FF2B5EF4-FFF2-40B4-BE49-F238E27FC236}">
              <a16:creationId xmlns:a16="http://schemas.microsoft.com/office/drawing/2014/main" id="{9825B652-3CE1-4716-8012-C6783F33F456}"/>
            </a:ext>
          </a:extLst>
        </xdr:cNvPr>
        <xdr:cNvSpPr/>
      </xdr:nvSpPr>
      <xdr:spPr bwMode="auto">
        <a:xfrm>
          <a:off x="9720072" y="2842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19</xdr:row>
      <xdr:rowOff>30480</xdr:rowOff>
    </xdr:from>
    <xdr:to>
      <xdr:col>16</xdr:col>
      <xdr:colOff>167640</xdr:colOff>
      <xdr:row>19</xdr:row>
      <xdr:rowOff>132969</xdr:rowOff>
    </xdr:to>
    <xdr:sp macro="" textlink="">
      <xdr:nvSpPr>
        <xdr:cNvPr id="43" name="Retângulo: Biselado 42">
          <a:hlinkClick xmlns:r="http://schemas.openxmlformats.org/officeDocument/2006/relationships" r:id="rId22"/>
          <a:extLst>
            <a:ext uri="{FF2B5EF4-FFF2-40B4-BE49-F238E27FC236}">
              <a16:creationId xmlns:a16="http://schemas.microsoft.com/office/drawing/2014/main" id="{C0FA1656-DED1-429E-9C06-523A2A023E2E}"/>
            </a:ext>
          </a:extLst>
        </xdr:cNvPr>
        <xdr:cNvSpPr/>
      </xdr:nvSpPr>
      <xdr:spPr bwMode="auto">
        <a:xfrm>
          <a:off x="9720072" y="2842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18</xdr:row>
      <xdr:rowOff>30480</xdr:rowOff>
    </xdr:from>
    <xdr:to>
      <xdr:col>16</xdr:col>
      <xdr:colOff>167640</xdr:colOff>
      <xdr:row>18</xdr:row>
      <xdr:rowOff>132969</xdr:rowOff>
    </xdr:to>
    <xdr:sp macro="" textlink="">
      <xdr:nvSpPr>
        <xdr:cNvPr id="44" name="Retângulo: Biselado 43">
          <a:extLst>
            <a:ext uri="{FF2B5EF4-FFF2-40B4-BE49-F238E27FC236}">
              <a16:creationId xmlns:a16="http://schemas.microsoft.com/office/drawing/2014/main" id="{5160E4D4-21D5-4692-816E-325C99E631DD}"/>
            </a:ext>
          </a:extLst>
        </xdr:cNvPr>
        <xdr:cNvSpPr/>
      </xdr:nvSpPr>
      <xdr:spPr bwMode="auto">
        <a:xfrm>
          <a:off x="9720072" y="268224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18</xdr:row>
      <xdr:rowOff>30480</xdr:rowOff>
    </xdr:from>
    <xdr:to>
      <xdr:col>16</xdr:col>
      <xdr:colOff>167640</xdr:colOff>
      <xdr:row>18</xdr:row>
      <xdr:rowOff>132969</xdr:rowOff>
    </xdr:to>
    <xdr:sp macro="" textlink="">
      <xdr:nvSpPr>
        <xdr:cNvPr id="45" name="Retângulo: Biselado 44">
          <a:hlinkClick xmlns:r="http://schemas.openxmlformats.org/officeDocument/2006/relationships" r:id="rId22"/>
          <a:extLst>
            <a:ext uri="{FF2B5EF4-FFF2-40B4-BE49-F238E27FC236}">
              <a16:creationId xmlns:a16="http://schemas.microsoft.com/office/drawing/2014/main" id="{54528C34-D385-4EC5-8E3B-40F7683663BC}"/>
            </a:ext>
          </a:extLst>
        </xdr:cNvPr>
        <xdr:cNvSpPr/>
      </xdr:nvSpPr>
      <xdr:spPr bwMode="auto">
        <a:xfrm>
          <a:off x="9720072" y="268224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17</xdr:row>
      <xdr:rowOff>30480</xdr:rowOff>
    </xdr:from>
    <xdr:to>
      <xdr:col>16</xdr:col>
      <xdr:colOff>167640</xdr:colOff>
      <xdr:row>17</xdr:row>
      <xdr:rowOff>132969</xdr:rowOff>
    </xdr:to>
    <xdr:sp macro="" textlink="">
      <xdr:nvSpPr>
        <xdr:cNvPr id="46" name="Retângulo: Biselado 45">
          <a:extLst>
            <a:ext uri="{FF2B5EF4-FFF2-40B4-BE49-F238E27FC236}">
              <a16:creationId xmlns:a16="http://schemas.microsoft.com/office/drawing/2014/main" id="{A21310F3-EA7D-449C-B5EA-010E2588B0D5}"/>
            </a:ext>
          </a:extLst>
        </xdr:cNvPr>
        <xdr:cNvSpPr/>
      </xdr:nvSpPr>
      <xdr:spPr bwMode="auto">
        <a:xfrm>
          <a:off x="9720072" y="252222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17</xdr:row>
      <xdr:rowOff>30480</xdr:rowOff>
    </xdr:from>
    <xdr:to>
      <xdr:col>16</xdr:col>
      <xdr:colOff>167640</xdr:colOff>
      <xdr:row>17</xdr:row>
      <xdr:rowOff>132969</xdr:rowOff>
    </xdr:to>
    <xdr:sp macro="" textlink="">
      <xdr:nvSpPr>
        <xdr:cNvPr id="47" name="Retângulo: Biselado 46">
          <a:hlinkClick xmlns:r="http://schemas.openxmlformats.org/officeDocument/2006/relationships" r:id="rId22"/>
          <a:extLst>
            <a:ext uri="{FF2B5EF4-FFF2-40B4-BE49-F238E27FC236}">
              <a16:creationId xmlns:a16="http://schemas.microsoft.com/office/drawing/2014/main" id="{5F4BBF1B-2289-4814-A10F-D2A71A13E2E9}"/>
            </a:ext>
          </a:extLst>
        </xdr:cNvPr>
        <xdr:cNvSpPr/>
      </xdr:nvSpPr>
      <xdr:spPr bwMode="auto">
        <a:xfrm>
          <a:off x="9720072" y="252222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16</xdr:row>
      <xdr:rowOff>30480</xdr:rowOff>
    </xdr:from>
    <xdr:to>
      <xdr:col>16</xdr:col>
      <xdr:colOff>167640</xdr:colOff>
      <xdr:row>16</xdr:row>
      <xdr:rowOff>132969</xdr:rowOff>
    </xdr:to>
    <xdr:sp macro="" textlink="">
      <xdr:nvSpPr>
        <xdr:cNvPr id="48" name="Retângulo: Biselado 47">
          <a:hlinkClick xmlns:r="http://schemas.openxmlformats.org/officeDocument/2006/relationships" r:id="rId22"/>
          <a:extLst>
            <a:ext uri="{FF2B5EF4-FFF2-40B4-BE49-F238E27FC236}">
              <a16:creationId xmlns:a16="http://schemas.microsoft.com/office/drawing/2014/main" id="{ADC5F646-2EE2-4711-8CEB-52C4CAEEB8D2}"/>
            </a:ext>
          </a:extLst>
        </xdr:cNvPr>
        <xdr:cNvSpPr/>
      </xdr:nvSpPr>
      <xdr:spPr bwMode="auto">
        <a:xfrm>
          <a:off x="9720072" y="236982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6</xdr:row>
      <xdr:rowOff>30480</xdr:rowOff>
    </xdr:from>
    <xdr:to>
      <xdr:col>16</xdr:col>
      <xdr:colOff>167640</xdr:colOff>
      <xdr:row>6</xdr:row>
      <xdr:rowOff>132969</xdr:rowOff>
    </xdr:to>
    <xdr:sp macro="" textlink="">
      <xdr:nvSpPr>
        <xdr:cNvPr id="49" name="Retângulo: Biselado 48">
          <a:hlinkClick xmlns:r="http://schemas.openxmlformats.org/officeDocument/2006/relationships" r:id="rId24"/>
          <a:extLst>
            <a:ext uri="{FF2B5EF4-FFF2-40B4-BE49-F238E27FC236}">
              <a16:creationId xmlns:a16="http://schemas.microsoft.com/office/drawing/2014/main" id="{BDFCE31D-B638-40A5-8767-F0A1BB80EE11}"/>
            </a:ext>
          </a:extLst>
        </xdr:cNvPr>
        <xdr:cNvSpPr/>
      </xdr:nvSpPr>
      <xdr:spPr bwMode="auto">
        <a:xfrm>
          <a:off x="972007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7</xdr:row>
      <xdr:rowOff>30480</xdr:rowOff>
    </xdr:from>
    <xdr:to>
      <xdr:col>16</xdr:col>
      <xdr:colOff>167640</xdr:colOff>
      <xdr:row>7</xdr:row>
      <xdr:rowOff>132969</xdr:rowOff>
    </xdr:to>
    <xdr:sp macro="" textlink="">
      <xdr:nvSpPr>
        <xdr:cNvPr id="50" name="Retângulo: Biselado 49">
          <a:hlinkClick xmlns:r="http://schemas.openxmlformats.org/officeDocument/2006/relationships" r:id="rId25"/>
          <a:extLst>
            <a:ext uri="{FF2B5EF4-FFF2-40B4-BE49-F238E27FC236}">
              <a16:creationId xmlns:a16="http://schemas.microsoft.com/office/drawing/2014/main" id="{ED38933A-D007-4F1E-AE20-C3522CC64284}"/>
            </a:ext>
          </a:extLst>
        </xdr:cNvPr>
        <xdr:cNvSpPr/>
      </xdr:nvSpPr>
      <xdr:spPr bwMode="auto">
        <a:xfrm>
          <a:off x="9720072" y="93726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8</xdr:row>
      <xdr:rowOff>30480</xdr:rowOff>
    </xdr:from>
    <xdr:to>
      <xdr:col>16</xdr:col>
      <xdr:colOff>167640</xdr:colOff>
      <xdr:row>8</xdr:row>
      <xdr:rowOff>132969</xdr:rowOff>
    </xdr:to>
    <xdr:sp macro="" textlink="">
      <xdr:nvSpPr>
        <xdr:cNvPr id="51" name="Retângulo: Biselado 50">
          <a:hlinkClick xmlns:r="http://schemas.openxmlformats.org/officeDocument/2006/relationships" r:id="rId26"/>
          <a:extLst>
            <a:ext uri="{FF2B5EF4-FFF2-40B4-BE49-F238E27FC236}">
              <a16:creationId xmlns:a16="http://schemas.microsoft.com/office/drawing/2014/main" id="{C9CB8609-EFE1-4BE0-A4AC-BCD94E43B75B}"/>
            </a:ext>
          </a:extLst>
        </xdr:cNvPr>
        <xdr:cNvSpPr/>
      </xdr:nvSpPr>
      <xdr:spPr bwMode="auto">
        <a:xfrm>
          <a:off x="9720072" y="125730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10</xdr:row>
      <xdr:rowOff>30480</xdr:rowOff>
    </xdr:from>
    <xdr:to>
      <xdr:col>16</xdr:col>
      <xdr:colOff>167640</xdr:colOff>
      <xdr:row>10</xdr:row>
      <xdr:rowOff>132969</xdr:rowOff>
    </xdr:to>
    <xdr:sp macro="" textlink="">
      <xdr:nvSpPr>
        <xdr:cNvPr id="52" name="Retângulo: Biselado 51">
          <a:hlinkClick xmlns:r="http://schemas.openxmlformats.org/officeDocument/2006/relationships" r:id="rId26"/>
          <a:extLst>
            <a:ext uri="{FF2B5EF4-FFF2-40B4-BE49-F238E27FC236}">
              <a16:creationId xmlns:a16="http://schemas.microsoft.com/office/drawing/2014/main" id="{BC1D4610-5C59-4568-88DE-64614D47665B}"/>
            </a:ext>
          </a:extLst>
        </xdr:cNvPr>
        <xdr:cNvSpPr/>
      </xdr:nvSpPr>
      <xdr:spPr bwMode="auto">
        <a:xfrm>
          <a:off x="9720072" y="141732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editAs="oneCell">
    <xdr:from>
      <xdr:col>2</xdr:col>
      <xdr:colOff>45720</xdr:colOff>
      <xdr:row>32</xdr:row>
      <xdr:rowOff>38100</xdr:rowOff>
    </xdr:from>
    <xdr:to>
      <xdr:col>2</xdr:col>
      <xdr:colOff>717732</xdr:colOff>
      <xdr:row>32</xdr:row>
      <xdr:rowOff>536684</xdr:rowOff>
    </xdr:to>
    <xdr:pic>
      <xdr:nvPicPr>
        <xdr:cNvPr id="59" name="Imagem 58">
          <a:extLst>
            <a:ext uri="{FF2B5EF4-FFF2-40B4-BE49-F238E27FC236}">
              <a16:creationId xmlns:a16="http://schemas.microsoft.com/office/drawing/2014/main" id="{78E9EF38-0B72-40DC-BDEF-D7090A4CFA83}"/>
            </a:ext>
          </a:extLst>
        </xdr:cNvPr>
        <xdr:cNvPicPr>
          <a:picLocks noChangeAspect="1"/>
        </xdr:cNvPicPr>
      </xdr:nvPicPr>
      <xdr:blipFill rotWithShape="1">
        <a:blip xmlns:r="http://schemas.openxmlformats.org/officeDocument/2006/relationships" r:embed="rId27" cstate="email">
          <a:extLst>
            <a:ext uri="{28A0092B-C50C-407E-A947-70E740481C1C}">
              <a14:useLocalDpi xmlns:a14="http://schemas.microsoft.com/office/drawing/2010/main"/>
            </a:ext>
          </a:extLst>
        </a:blip>
        <a:srcRect/>
        <a:stretch/>
      </xdr:blipFill>
      <xdr:spPr>
        <a:xfrm>
          <a:off x="426720" y="4937760"/>
          <a:ext cx="664392" cy="506204"/>
        </a:xfrm>
        <a:prstGeom prst="rect">
          <a:avLst/>
        </a:prstGeom>
      </xdr:spPr>
    </xdr:pic>
    <xdr:clientData/>
  </xdr:twoCellAnchor>
  <xdr:twoCellAnchor editAs="oneCell">
    <xdr:from>
      <xdr:col>2</xdr:col>
      <xdr:colOff>30481</xdr:colOff>
      <xdr:row>34</xdr:row>
      <xdr:rowOff>16537</xdr:rowOff>
    </xdr:from>
    <xdr:to>
      <xdr:col>2</xdr:col>
      <xdr:colOff>567691</xdr:colOff>
      <xdr:row>34</xdr:row>
      <xdr:rowOff>561976</xdr:rowOff>
    </xdr:to>
    <xdr:pic>
      <xdr:nvPicPr>
        <xdr:cNvPr id="60" name="Imagem 59">
          <a:extLst>
            <a:ext uri="{FF2B5EF4-FFF2-40B4-BE49-F238E27FC236}">
              <a16:creationId xmlns:a16="http://schemas.microsoft.com/office/drawing/2014/main" id="{ED372E27-EE7F-4379-BD8C-10E90194D48C}"/>
            </a:ext>
          </a:extLst>
        </xdr:cNvPr>
        <xdr:cNvPicPr>
          <a:picLocks noChangeAspect="1"/>
        </xdr:cNvPicPr>
      </xdr:nvPicPr>
      <xdr:blipFill>
        <a:blip xmlns:r="http://schemas.openxmlformats.org/officeDocument/2006/relationships" r:embed="rId28" cstate="email">
          <a:extLst>
            <a:ext uri="{28A0092B-C50C-407E-A947-70E740481C1C}">
              <a14:useLocalDpi xmlns:a14="http://schemas.microsoft.com/office/drawing/2010/main"/>
            </a:ext>
          </a:extLst>
        </a:blip>
        <a:srcRect/>
        <a:stretch>
          <a:fillRect/>
        </a:stretch>
      </xdr:blipFill>
      <xdr:spPr bwMode="auto">
        <a:xfrm>
          <a:off x="411481" y="5487697"/>
          <a:ext cx="533400" cy="532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30481</xdr:colOff>
      <xdr:row>36</xdr:row>
      <xdr:rowOff>7921</xdr:rowOff>
    </xdr:from>
    <xdr:to>
      <xdr:col>2</xdr:col>
      <xdr:colOff>641985</xdr:colOff>
      <xdr:row>36</xdr:row>
      <xdr:rowOff>561975</xdr:rowOff>
    </xdr:to>
    <xdr:pic>
      <xdr:nvPicPr>
        <xdr:cNvPr id="61" name="Imagem 60">
          <a:extLst>
            <a:ext uri="{FF2B5EF4-FFF2-40B4-BE49-F238E27FC236}">
              <a16:creationId xmlns:a16="http://schemas.microsoft.com/office/drawing/2014/main" id="{A181B0E6-3A8A-46D6-B898-A344253BCB0C}"/>
            </a:ext>
          </a:extLst>
        </xdr:cNvPr>
        <xdr:cNvPicPr>
          <a:picLocks noChangeAspect="1"/>
        </xdr:cNvPicPr>
      </xdr:nvPicPr>
      <xdr:blipFill rotWithShape="1">
        <a:blip xmlns:r="http://schemas.openxmlformats.org/officeDocument/2006/relationships" r:embed="rId29" cstate="email">
          <a:extLst>
            <a:ext uri="{28A0092B-C50C-407E-A947-70E740481C1C}">
              <a14:useLocalDpi xmlns:a14="http://schemas.microsoft.com/office/drawing/2010/main"/>
            </a:ext>
          </a:extLst>
        </a:blip>
        <a:srcRect/>
        <a:stretch/>
      </xdr:blipFill>
      <xdr:spPr>
        <a:xfrm>
          <a:off x="411481" y="6172501"/>
          <a:ext cx="601979" cy="540719"/>
        </a:xfrm>
        <a:prstGeom prst="rect">
          <a:avLst/>
        </a:prstGeom>
      </xdr:spPr>
    </xdr:pic>
    <xdr:clientData/>
  </xdr:twoCellAnchor>
  <xdr:twoCellAnchor editAs="oneCell">
    <xdr:from>
      <xdr:col>2</xdr:col>
      <xdr:colOff>38100</xdr:colOff>
      <xdr:row>38</xdr:row>
      <xdr:rowOff>15240</xdr:rowOff>
    </xdr:from>
    <xdr:to>
      <xdr:col>2</xdr:col>
      <xdr:colOff>650694</xdr:colOff>
      <xdr:row>38</xdr:row>
      <xdr:rowOff>565785</xdr:rowOff>
    </xdr:to>
    <xdr:pic>
      <xdr:nvPicPr>
        <xdr:cNvPr id="62" name="Imagem 61">
          <a:extLst>
            <a:ext uri="{FF2B5EF4-FFF2-40B4-BE49-F238E27FC236}">
              <a16:creationId xmlns:a16="http://schemas.microsoft.com/office/drawing/2014/main" id="{FBCC4622-5D0E-4203-B4A3-908ADE33B013}"/>
            </a:ext>
          </a:extLst>
        </xdr:cNvPr>
        <xdr:cNvPicPr>
          <a:picLocks noChangeAspect="1"/>
        </xdr:cNvPicPr>
      </xdr:nvPicPr>
      <xdr:blipFill rotWithShape="1">
        <a:blip xmlns:r="http://schemas.openxmlformats.org/officeDocument/2006/relationships" r:embed="rId30" cstate="email">
          <a:extLst>
            <a:ext uri="{28A0092B-C50C-407E-A947-70E740481C1C}">
              <a14:useLocalDpi xmlns:a14="http://schemas.microsoft.com/office/drawing/2010/main"/>
            </a:ext>
          </a:extLst>
        </a:blip>
        <a:srcRect/>
        <a:stretch/>
      </xdr:blipFill>
      <xdr:spPr>
        <a:xfrm>
          <a:off x="419100" y="6751320"/>
          <a:ext cx="618309" cy="541020"/>
        </a:xfrm>
        <a:prstGeom prst="rect">
          <a:avLst/>
        </a:prstGeom>
      </xdr:spPr>
    </xdr:pic>
    <xdr:clientData/>
  </xdr:twoCellAnchor>
  <xdr:twoCellAnchor editAs="oneCell">
    <xdr:from>
      <xdr:col>2</xdr:col>
      <xdr:colOff>60959</xdr:colOff>
      <xdr:row>40</xdr:row>
      <xdr:rowOff>45378</xdr:rowOff>
    </xdr:from>
    <xdr:to>
      <xdr:col>2</xdr:col>
      <xdr:colOff>650698</xdr:colOff>
      <xdr:row>40</xdr:row>
      <xdr:rowOff>565784</xdr:rowOff>
    </xdr:to>
    <xdr:pic>
      <xdr:nvPicPr>
        <xdr:cNvPr id="63" name="Imagem 62">
          <a:extLst>
            <a:ext uri="{FF2B5EF4-FFF2-40B4-BE49-F238E27FC236}">
              <a16:creationId xmlns:a16="http://schemas.microsoft.com/office/drawing/2014/main" id="{BEFE9F1C-D2A7-4F0A-9E80-1A9A0E1DDDEE}"/>
            </a:ext>
          </a:extLst>
        </xdr:cNvPr>
        <xdr:cNvPicPr>
          <a:picLocks noChangeAspect="1"/>
        </xdr:cNvPicPr>
      </xdr:nvPicPr>
      <xdr:blipFill rotWithShape="1">
        <a:blip xmlns:r="http://schemas.openxmlformats.org/officeDocument/2006/relationships" r:embed="rId31" cstate="email">
          <a:extLst>
            <a:ext uri="{28A0092B-C50C-407E-A947-70E740481C1C}">
              <a14:useLocalDpi xmlns:a14="http://schemas.microsoft.com/office/drawing/2010/main"/>
            </a:ext>
          </a:extLst>
        </a:blip>
        <a:srcRect/>
        <a:stretch/>
      </xdr:blipFill>
      <xdr:spPr>
        <a:xfrm>
          <a:off x="441959" y="7718718"/>
          <a:ext cx="593549" cy="510881"/>
        </a:xfrm>
        <a:prstGeom prst="rect">
          <a:avLst/>
        </a:prstGeom>
      </xdr:spPr>
    </xdr:pic>
    <xdr:clientData/>
  </xdr:twoCellAnchor>
  <xdr:twoCellAnchor editAs="oneCell">
    <xdr:from>
      <xdr:col>5</xdr:col>
      <xdr:colOff>137160</xdr:colOff>
      <xdr:row>36</xdr:row>
      <xdr:rowOff>457200</xdr:rowOff>
    </xdr:from>
    <xdr:to>
      <xdr:col>12</xdr:col>
      <xdr:colOff>80010</xdr:colOff>
      <xdr:row>40</xdr:row>
      <xdr:rowOff>529056</xdr:rowOff>
    </xdr:to>
    <xdr:pic>
      <xdr:nvPicPr>
        <xdr:cNvPr id="3" name="Imagem 2">
          <a:extLst>
            <a:ext uri="{FF2B5EF4-FFF2-40B4-BE49-F238E27FC236}">
              <a16:creationId xmlns:a16="http://schemas.microsoft.com/office/drawing/2014/main" id="{A585EC14-B770-4368-8F3C-A9CE619CE44B}"/>
            </a:ext>
          </a:extLst>
        </xdr:cNvPr>
        <xdr:cNvPicPr>
          <a:picLocks noChangeAspect="1"/>
        </xdr:cNvPicPr>
      </xdr:nvPicPr>
      <xdr:blipFill>
        <a:blip xmlns:r="http://schemas.openxmlformats.org/officeDocument/2006/relationships" r:embed="rId32"/>
        <a:stretch>
          <a:fillRect/>
        </a:stretch>
      </xdr:blipFill>
      <xdr:spPr>
        <a:xfrm>
          <a:off x="2849880" y="6743700"/>
          <a:ext cx="3756660" cy="1456791"/>
        </a:xfrm>
        <a:prstGeom prst="rect">
          <a:avLst/>
        </a:prstGeom>
      </xdr:spPr>
    </xdr:pic>
    <xdr:clientData/>
  </xdr:twoCellAnchor>
  <xdr:twoCellAnchor editAs="oneCell">
    <xdr:from>
      <xdr:col>2</xdr:col>
      <xdr:colOff>42542</xdr:colOff>
      <xdr:row>42</xdr:row>
      <xdr:rowOff>53340</xdr:rowOff>
    </xdr:from>
    <xdr:to>
      <xdr:col>2</xdr:col>
      <xdr:colOff>457199</xdr:colOff>
      <xdr:row>42</xdr:row>
      <xdr:rowOff>566986</xdr:rowOff>
    </xdr:to>
    <xdr:pic>
      <xdr:nvPicPr>
        <xdr:cNvPr id="64" name="Imagem 63">
          <a:extLst>
            <a:ext uri="{FF2B5EF4-FFF2-40B4-BE49-F238E27FC236}">
              <a16:creationId xmlns:a16="http://schemas.microsoft.com/office/drawing/2014/main" id="{A725C928-BADD-43B7-B85F-246E33309460}"/>
            </a:ext>
          </a:extLst>
        </xdr:cNvPr>
        <xdr:cNvPicPr>
          <a:picLocks noChangeAspect="1"/>
        </xdr:cNvPicPr>
      </xdr:nvPicPr>
      <xdr:blipFill rotWithShape="1">
        <a:blip xmlns:r="http://schemas.openxmlformats.org/officeDocument/2006/relationships" r:embed="rId33" cstate="email">
          <a:extLst>
            <a:ext uri="{28A0092B-C50C-407E-A947-70E740481C1C}">
              <a14:useLocalDpi xmlns:a14="http://schemas.microsoft.com/office/drawing/2010/main"/>
            </a:ext>
          </a:extLst>
        </a:blip>
        <a:srcRect/>
        <a:stretch/>
      </xdr:blipFill>
      <xdr:spPr>
        <a:xfrm>
          <a:off x="423542" y="8420100"/>
          <a:ext cx="414657" cy="507931"/>
        </a:xfrm>
        <a:prstGeom prst="rect">
          <a:avLst/>
        </a:prstGeom>
      </xdr:spPr>
    </xdr:pic>
    <xdr:clientData/>
  </xdr:twoCellAnchor>
  <xdr:twoCellAnchor editAs="oneCell">
    <xdr:from>
      <xdr:col>2</xdr:col>
      <xdr:colOff>22861</xdr:colOff>
      <xdr:row>44</xdr:row>
      <xdr:rowOff>19414</xdr:rowOff>
    </xdr:from>
    <xdr:to>
      <xdr:col>2</xdr:col>
      <xdr:colOff>613411</xdr:colOff>
      <xdr:row>44</xdr:row>
      <xdr:rowOff>567735</xdr:rowOff>
    </xdr:to>
    <xdr:pic>
      <xdr:nvPicPr>
        <xdr:cNvPr id="65" name="Imagem 64">
          <a:extLst>
            <a:ext uri="{FF2B5EF4-FFF2-40B4-BE49-F238E27FC236}">
              <a16:creationId xmlns:a16="http://schemas.microsoft.com/office/drawing/2014/main" id="{45B84EE3-F7BF-4E42-934C-B6F3D74B0950}"/>
            </a:ext>
          </a:extLst>
        </xdr:cNvPr>
        <xdr:cNvPicPr>
          <a:picLocks noChangeAspect="1"/>
        </xdr:cNvPicPr>
      </xdr:nvPicPr>
      <xdr:blipFill rotWithShape="1">
        <a:blip xmlns:r="http://schemas.openxmlformats.org/officeDocument/2006/relationships" r:embed="rId34" cstate="email">
          <a:extLst>
            <a:ext uri="{28A0092B-C50C-407E-A947-70E740481C1C}">
              <a14:useLocalDpi xmlns:a14="http://schemas.microsoft.com/office/drawing/2010/main"/>
            </a:ext>
          </a:extLst>
        </a:blip>
        <a:srcRect/>
        <a:stretch/>
      </xdr:blipFill>
      <xdr:spPr>
        <a:xfrm>
          <a:off x="403861" y="8957674"/>
          <a:ext cx="594360" cy="544511"/>
        </a:xfrm>
        <a:prstGeom prst="rect">
          <a:avLst/>
        </a:prstGeom>
      </xdr:spPr>
    </xdr:pic>
    <xdr:clientData/>
  </xdr:twoCellAnchor>
  <xdr:twoCellAnchor editAs="oneCell">
    <xdr:from>
      <xdr:col>2</xdr:col>
      <xdr:colOff>22860</xdr:colOff>
      <xdr:row>46</xdr:row>
      <xdr:rowOff>26759</xdr:rowOff>
    </xdr:from>
    <xdr:to>
      <xdr:col>2</xdr:col>
      <xdr:colOff>537210</xdr:colOff>
      <xdr:row>46</xdr:row>
      <xdr:rowOff>567906</xdr:rowOff>
    </xdr:to>
    <xdr:pic>
      <xdr:nvPicPr>
        <xdr:cNvPr id="66" name="Imagem 65">
          <a:extLst>
            <a:ext uri="{FF2B5EF4-FFF2-40B4-BE49-F238E27FC236}">
              <a16:creationId xmlns:a16="http://schemas.microsoft.com/office/drawing/2014/main" id="{FA569FA7-FE21-4845-BC3C-BF6AE34CE625}"/>
            </a:ext>
          </a:extLst>
        </xdr:cNvPr>
        <xdr:cNvPicPr>
          <a:picLocks noChangeAspect="1"/>
        </xdr:cNvPicPr>
      </xdr:nvPicPr>
      <xdr:blipFill rotWithShape="1">
        <a:blip xmlns:r="http://schemas.openxmlformats.org/officeDocument/2006/relationships" r:embed="rId35" cstate="email">
          <a:extLst>
            <a:ext uri="{28A0092B-C50C-407E-A947-70E740481C1C}">
              <a14:useLocalDpi xmlns:a14="http://schemas.microsoft.com/office/drawing/2010/main"/>
            </a:ext>
          </a:extLst>
        </a:blip>
        <a:srcRect/>
        <a:stretch/>
      </xdr:blipFill>
      <xdr:spPr>
        <a:xfrm>
          <a:off x="403860" y="9780359"/>
          <a:ext cx="518160" cy="535432"/>
        </a:xfrm>
        <a:prstGeom prst="rect">
          <a:avLst/>
        </a:prstGeom>
      </xdr:spPr>
    </xdr:pic>
    <xdr:clientData/>
  </xdr:twoCellAnchor>
  <xdr:twoCellAnchor editAs="oneCell">
    <xdr:from>
      <xdr:col>14</xdr:col>
      <xdr:colOff>91441</xdr:colOff>
      <xdr:row>32</xdr:row>
      <xdr:rowOff>30481</xdr:rowOff>
    </xdr:from>
    <xdr:to>
      <xdr:col>14</xdr:col>
      <xdr:colOff>603885</xdr:colOff>
      <xdr:row>32</xdr:row>
      <xdr:rowOff>562003</xdr:rowOff>
    </xdr:to>
    <xdr:pic>
      <xdr:nvPicPr>
        <xdr:cNvPr id="68" name="Imagem 67">
          <a:extLst>
            <a:ext uri="{FF2B5EF4-FFF2-40B4-BE49-F238E27FC236}">
              <a16:creationId xmlns:a16="http://schemas.microsoft.com/office/drawing/2014/main" id="{C86EB28E-298A-46C2-AC3A-643EAFFCA61C}"/>
            </a:ext>
          </a:extLst>
        </xdr:cNvPr>
        <xdr:cNvPicPr>
          <a:picLocks noChangeAspect="1"/>
        </xdr:cNvPicPr>
      </xdr:nvPicPr>
      <xdr:blipFill rotWithShape="1">
        <a:blip xmlns:r="http://schemas.openxmlformats.org/officeDocument/2006/relationships" r:embed="rId36" cstate="email">
          <a:extLst>
            <a:ext uri="{28A0092B-C50C-407E-A947-70E740481C1C}">
              <a14:useLocalDpi xmlns:a14="http://schemas.microsoft.com/office/drawing/2010/main"/>
            </a:ext>
          </a:extLst>
        </a:blip>
        <a:srcRect/>
        <a:stretch/>
      </xdr:blipFill>
      <xdr:spPr>
        <a:xfrm>
          <a:off x="6995161" y="4930141"/>
          <a:ext cx="502919" cy="520092"/>
        </a:xfrm>
        <a:prstGeom prst="rect">
          <a:avLst/>
        </a:prstGeom>
      </xdr:spPr>
    </xdr:pic>
    <xdr:clientData/>
  </xdr:twoCellAnchor>
  <xdr:twoCellAnchor editAs="oneCell">
    <xdr:from>
      <xdr:col>14</xdr:col>
      <xdr:colOff>68580</xdr:colOff>
      <xdr:row>34</xdr:row>
      <xdr:rowOff>22860</xdr:rowOff>
    </xdr:from>
    <xdr:to>
      <xdr:col>14</xdr:col>
      <xdr:colOff>565794</xdr:colOff>
      <xdr:row>34</xdr:row>
      <xdr:rowOff>529430</xdr:rowOff>
    </xdr:to>
    <xdr:pic>
      <xdr:nvPicPr>
        <xdr:cNvPr id="70" name="Imagem 69">
          <a:extLst>
            <a:ext uri="{FF2B5EF4-FFF2-40B4-BE49-F238E27FC236}">
              <a16:creationId xmlns:a16="http://schemas.microsoft.com/office/drawing/2014/main" id="{5B0D48CB-E5AF-4BE6-BA92-70FDCC9B374B}"/>
            </a:ext>
          </a:extLst>
        </xdr:cNvPr>
        <xdr:cNvPicPr>
          <a:picLocks noChangeAspect="1"/>
        </xdr:cNvPicPr>
      </xdr:nvPicPr>
      <xdr:blipFill rotWithShape="1">
        <a:blip xmlns:r="http://schemas.openxmlformats.org/officeDocument/2006/relationships" r:embed="rId37" cstate="email">
          <a:extLst>
            <a:ext uri="{28A0092B-C50C-407E-A947-70E740481C1C}">
              <a14:useLocalDpi xmlns:a14="http://schemas.microsoft.com/office/drawing/2010/main"/>
            </a:ext>
          </a:extLst>
        </a:blip>
        <a:srcRect/>
        <a:stretch/>
      </xdr:blipFill>
      <xdr:spPr>
        <a:xfrm>
          <a:off x="6972300" y="5615940"/>
          <a:ext cx="487689" cy="498950"/>
        </a:xfrm>
        <a:prstGeom prst="rect">
          <a:avLst/>
        </a:prstGeom>
      </xdr:spPr>
    </xdr:pic>
    <xdr:clientData/>
  </xdr:twoCellAnchor>
  <xdr:twoCellAnchor editAs="oneCell">
    <xdr:from>
      <xdr:col>14</xdr:col>
      <xdr:colOff>22859</xdr:colOff>
      <xdr:row>36</xdr:row>
      <xdr:rowOff>53340</xdr:rowOff>
    </xdr:from>
    <xdr:to>
      <xdr:col>14</xdr:col>
      <xdr:colOff>422910</xdr:colOff>
      <xdr:row>36</xdr:row>
      <xdr:rowOff>539106</xdr:rowOff>
    </xdr:to>
    <xdr:pic>
      <xdr:nvPicPr>
        <xdr:cNvPr id="71" name="Imagem 70">
          <a:extLst>
            <a:ext uri="{FF2B5EF4-FFF2-40B4-BE49-F238E27FC236}">
              <a16:creationId xmlns:a16="http://schemas.microsoft.com/office/drawing/2014/main" id="{6F9C4A09-33E3-4916-8F44-22DCCEF0C42F}"/>
            </a:ext>
          </a:extLst>
        </xdr:cNvPr>
        <xdr:cNvPicPr>
          <a:picLocks noChangeAspect="1"/>
        </xdr:cNvPicPr>
      </xdr:nvPicPr>
      <xdr:blipFill rotWithShape="1">
        <a:blip xmlns:r="http://schemas.openxmlformats.org/officeDocument/2006/relationships" r:embed="rId38" cstate="email">
          <a:extLst>
            <a:ext uri="{28A0092B-C50C-407E-A947-70E740481C1C}">
              <a14:useLocalDpi xmlns:a14="http://schemas.microsoft.com/office/drawing/2010/main"/>
            </a:ext>
          </a:extLst>
        </a:blip>
        <a:srcRect/>
        <a:stretch/>
      </xdr:blipFill>
      <xdr:spPr>
        <a:xfrm>
          <a:off x="6926579" y="6339840"/>
          <a:ext cx="403861" cy="493386"/>
        </a:xfrm>
        <a:prstGeom prst="rect">
          <a:avLst/>
        </a:prstGeom>
      </xdr:spPr>
    </xdr:pic>
    <xdr:clientData/>
  </xdr:twoCellAnchor>
  <xdr:twoCellAnchor editAs="oneCell">
    <xdr:from>
      <xdr:col>14</xdr:col>
      <xdr:colOff>15240</xdr:colOff>
      <xdr:row>40</xdr:row>
      <xdr:rowOff>36169</xdr:rowOff>
    </xdr:from>
    <xdr:to>
      <xdr:col>14</xdr:col>
      <xdr:colOff>652348</xdr:colOff>
      <xdr:row>40</xdr:row>
      <xdr:rowOff>533400</xdr:rowOff>
    </xdr:to>
    <xdr:pic>
      <xdr:nvPicPr>
        <xdr:cNvPr id="77" name="Imagem 76">
          <a:extLst>
            <a:ext uri="{FF2B5EF4-FFF2-40B4-BE49-F238E27FC236}">
              <a16:creationId xmlns:a16="http://schemas.microsoft.com/office/drawing/2014/main" id="{2417099A-2C42-4F34-B9B7-C7F2421F2AC2}"/>
            </a:ext>
          </a:extLst>
        </xdr:cNvPr>
        <xdr:cNvPicPr>
          <a:picLocks noChangeAspect="1"/>
        </xdr:cNvPicPr>
      </xdr:nvPicPr>
      <xdr:blipFill rotWithShape="1">
        <a:blip xmlns:r="http://schemas.openxmlformats.org/officeDocument/2006/relationships" r:embed="rId39" cstate="email">
          <a:extLst>
            <a:ext uri="{28A0092B-C50C-407E-A947-70E740481C1C}">
              <a14:useLocalDpi xmlns:a14="http://schemas.microsoft.com/office/drawing/2010/main"/>
            </a:ext>
          </a:extLst>
        </a:blip>
        <a:srcRect/>
        <a:stretch/>
      </xdr:blipFill>
      <xdr:spPr>
        <a:xfrm>
          <a:off x="6918960" y="7709509"/>
          <a:ext cx="642823" cy="497231"/>
        </a:xfrm>
        <a:prstGeom prst="rect">
          <a:avLst/>
        </a:prstGeom>
      </xdr:spPr>
    </xdr:pic>
    <xdr:clientData/>
  </xdr:twoCellAnchor>
  <xdr:twoCellAnchor editAs="oneCell">
    <xdr:from>
      <xdr:col>14</xdr:col>
      <xdr:colOff>30480</xdr:colOff>
      <xdr:row>42</xdr:row>
      <xdr:rowOff>63292</xdr:rowOff>
    </xdr:from>
    <xdr:to>
      <xdr:col>14</xdr:col>
      <xdr:colOff>537210</xdr:colOff>
      <xdr:row>42</xdr:row>
      <xdr:rowOff>526630</xdr:rowOff>
    </xdr:to>
    <xdr:pic>
      <xdr:nvPicPr>
        <xdr:cNvPr id="79" name="Imagem 78">
          <a:extLst>
            <a:ext uri="{FF2B5EF4-FFF2-40B4-BE49-F238E27FC236}">
              <a16:creationId xmlns:a16="http://schemas.microsoft.com/office/drawing/2014/main" id="{BDCF4ABD-C7AB-4004-8B4F-6B2524D83303}"/>
            </a:ext>
          </a:extLst>
        </xdr:cNvPr>
        <xdr:cNvPicPr>
          <a:picLocks noChangeAspect="1"/>
        </xdr:cNvPicPr>
      </xdr:nvPicPr>
      <xdr:blipFill rotWithShape="1">
        <a:blip xmlns:r="http://schemas.openxmlformats.org/officeDocument/2006/relationships" r:embed="rId40" cstate="email">
          <a:extLst>
            <a:ext uri="{28A0092B-C50C-407E-A947-70E740481C1C}">
              <a14:useLocalDpi xmlns:a14="http://schemas.microsoft.com/office/drawing/2010/main"/>
            </a:ext>
          </a:extLst>
        </a:blip>
        <a:srcRect l="36932" t="2388" r="36202" b="73731"/>
        <a:stretch/>
      </xdr:blipFill>
      <xdr:spPr>
        <a:xfrm>
          <a:off x="6934200" y="8430052"/>
          <a:ext cx="510540" cy="453813"/>
        </a:xfrm>
        <a:prstGeom prst="rect">
          <a:avLst/>
        </a:prstGeom>
      </xdr:spPr>
    </xdr:pic>
    <xdr:clientData/>
  </xdr:twoCellAnchor>
  <xdr:twoCellAnchor editAs="oneCell">
    <xdr:from>
      <xdr:col>14</xdr:col>
      <xdr:colOff>53341</xdr:colOff>
      <xdr:row>44</xdr:row>
      <xdr:rowOff>38100</xdr:rowOff>
    </xdr:from>
    <xdr:to>
      <xdr:col>14</xdr:col>
      <xdr:colOff>564224</xdr:colOff>
      <xdr:row>44</xdr:row>
      <xdr:rowOff>561975</xdr:rowOff>
    </xdr:to>
    <xdr:pic>
      <xdr:nvPicPr>
        <xdr:cNvPr id="82" name="Imagem 81">
          <a:extLst>
            <a:ext uri="{FF2B5EF4-FFF2-40B4-BE49-F238E27FC236}">
              <a16:creationId xmlns:a16="http://schemas.microsoft.com/office/drawing/2014/main" id="{719A91E7-99B5-413E-B083-C09D42C6AA41}"/>
            </a:ext>
          </a:extLst>
        </xdr:cNvPr>
        <xdr:cNvPicPr>
          <a:picLocks noChangeAspect="1"/>
        </xdr:cNvPicPr>
      </xdr:nvPicPr>
      <xdr:blipFill rotWithShape="1">
        <a:blip xmlns:r="http://schemas.openxmlformats.org/officeDocument/2006/relationships" r:embed="rId41" cstate="email">
          <a:extLst>
            <a:ext uri="{28A0092B-C50C-407E-A947-70E740481C1C}">
              <a14:useLocalDpi xmlns:a14="http://schemas.microsoft.com/office/drawing/2010/main"/>
            </a:ext>
          </a:extLst>
        </a:blip>
        <a:srcRect/>
        <a:stretch/>
      </xdr:blipFill>
      <xdr:spPr>
        <a:xfrm>
          <a:off x="6957061" y="9098280"/>
          <a:ext cx="501358" cy="510540"/>
        </a:xfrm>
        <a:prstGeom prst="rect">
          <a:avLst/>
        </a:prstGeom>
      </xdr:spPr>
    </xdr:pic>
    <xdr:clientData/>
  </xdr:twoCellAnchor>
  <xdr:twoCellAnchor>
    <xdr:from>
      <xdr:col>16</xdr:col>
      <xdr:colOff>73152</xdr:colOff>
      <xdr:row>9</xdr:row>
      <xdr:rowOff>30480</xdr:rowOff>
    </xdr:from>
    <xdr:to>
      <xdr:col>16</xdr:col>
      <xdr:colOff>167640</xdr:colOff>
      <xdr:row>9</xdr:row>
      <xdr:rowOff>132969</xdr:rowOff>
    </xdr:to>
    <xdr:sp macro="" textlink="">
      <xdr:nvSpPr>
        <xdr:cNvPr id="53" name="Retângulo: Biselado 52">
          <a:hlinkClick xmlns:r="http://schemas.openxmlformats.org/officeDocument/2006/relationships" r:id="rId26"/>
          <a:extLst>
            <a:ext uri="{FF2B5EF4-FFF2-40B4-BE49-F238E27FC236}">
              <a16:creationId xmlns:a16="http://schemas.microsoft.com/office/drawing/2014/main" id="{3EA8BE4A-70A1-470D-B2FF-3AF51AE16415}"/>
            </a:ext>
          </a:extLst>
        </xdr:cNvPr>
        <xdr:cNvSpPr/>
      </xdr:nvSpPr>
      <xdr:spPr bwMode="auto">
        <a:xfrm>
          <a:off x="9491472" y="145542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25</xdr:row>
      <xdr:rowOff>30480</xdr:rowOff>
    </xdr:from>
    <xdr:to>
      <xdr:col>16</xdr:col>
      <xdr:colOff>167640</xdr:colOff>
      <xdr:row>25</xdr:row>
      <xdr:rowOff>132969</xdr:rowOff>
    </xdr:to>
    <xdr:sp macro="" textlink="">
      <xdr:nvSpPr>
        <xdr:cNvPr id="54" name="Retângulo: Biselado 53">
          <a:extLst>
            <a:ext uri="{FF2B5EF4-FFF2-40B4-BE49-F238E27FC236}">
              <a16:creationId xmlns:a16="http://schemas.microsoft.com/office/drawing/2014/main" id="{D3D7AE18-A40A-4630-B51D-F9BE82C342DA}"/>
            </a:ext>
          </a:extLst>
        </xdr:cNvPr>
        <xdr:cNvSpPr/>
      </xdr:nvSpPr>
      <xdr:spPr bwMode="auto">
        <a:xfrm>
          <a:off x="9491472" y="320040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25</xdr:row>
      <xdr:rowOff>30480</xdr:rowOff>
    </xdr:from>
    <xdr:to>
      <xdr:col>16</xdr:col>
      <xdr:colOff>167640</xdr:colOff>
      <xdr:row>25</xdr:row>
      <xdr:rowOff>132969</xdr:rowOff>
    </xdr:to>
    <xdr:sp macro="" textlink="">
      <xdr:nvSpPr>
        <xdr:cNvPr id="55" name="Retângulo: Biselado 54">
          <a:hlinkClick xmlns:r="http://schemas.openxmlformats.org/officeDocument/2006/relationships" r:id="rId22"/>
          <a:extLst>
            <a:ext uri="{FF2B5EF4-FFF2-40B4-BE49-F238E27FC236}">
              <a16:creationId xmlns:a16="http://schemas.microsoft.com/office/drawing/2014/main" id="{11B618AF-95D8-4E38-BD43-1CE93A72C05F}"/>
            </a:ext>
          </a:extLst>
        </xdr:cNvPr>
        <xdr:cNvSpPr/>
      </xdr:nvSpPr>
      <xdr:spPr bwMode="auto">
        <a:xfrm>
          <a:off x="9491472" y="320040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26</xdr:row>
      <xdr:rowOff>30480</xdr:rowOff>
    </xdr:from>
    <xdr:to>
      <xdr:col>16</xdr:col>
      <xdr:colOff>167640</xdr:colOff>
      <xdr:row>26</xdr:row>
      <xdr:rowOff>132969</xdr:rowOff>
    </xdr:to>
    <xdr:sp macro="" textlink="">
      <xdr:nvSpPr>
        <xdr:cNvPr id="56" name="Retângulo: Biselado 55">
          <a:extLst>
            <a:ext uri="{FF2B5EF4-FFF2-40B4-BE49-F238E27FC236}">
              <a16:creationId xmlns:a16="http://schemas.microsoft.com/office/drawing/2014/main" id="{26F47D9B-1BF6-4631-978D-E361243D74A2}"/>
            </a:ext>
          </a:extLst>
        </xdr:cNvPr>
        <xdr:cNvSpPr/>
      </xdr:nvSpPr>
      <xdr:spPr bwMode="auto">
        <a:xfrm>
          <a:off x="9491472" y="320040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twoCellAnchor>
    <xdr:from>
      <xdr:col>16</xdr:col>
      <xdr:colOff>73152</xdr:colOff>
      <xdr:row>26</xdr:row>
      <xdr:rowOff>30480</xdr:rowOff>
    </xdr:from>
    <xdr:to>
      <xdr:col>16</xdr:col>
      <xdr:colOff>167640</xdr:colOff>
      <xdr:row>26</xdr:row>
      <xdr:rowOff>132969</xdr:rowOff>
    </xdr:to>
    <xdr:sp macro="" textlink="">
      <xdr:nvSpPr>
        <xdr:cNvPr id="57" name="Retângulo: Biselado 56">
          <a:hlinkClick xmlns:r="http://schemas.openxmlformats.org/officeDocument/2006/relationships" r:id="rId22"/>
          <a:extLst>
            <a:ext uri="{FF2B5EF4-FFF2-40B4-BE49-F238E27FC236}">
              <a16:creationId xmlns:a16="http://schemas.microsoft.com/office/drawing/2014/main" id="{A24D9C83-F9A7-47CC-B569-C3BD812205D8}"/>
            </a:ext>
          </a:extLst>
        </xdr:cNvPr>
        <xdr:cNvSpPr/>
      </xdr:nvSpPr>
      <xdr:spPr bwMode="auto">
        <a:xfrm>
          <a:off x="9491472" y="3200400"/>
          <a:ext cx="94488" cy="102489"/>
        </a:xfrm>
        <a:prstGeom prst="bevel">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pt-BR"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2</xdr:col>
      <xdr:colOff>149345</xdr:colOff>
      <xdr:row>0</xdr:row>
      <xdr:rowOff>533400</xdr:rowOff>
    </xdr:to>
    <xdr:pic>
      <xdr:nvPicPr>
        <xdr:cNvPr id="2" name="Imagem 1" descr="Uma imagem contendo desenho&#10;&#10;Descrição gerada automaticamente">
          <a:extLst>
            <a:ext uri="{FF2B5EF4-FFF2-40B4-BE49-F238E27FC236}">
              <a16:creationId xmlns:a16="http://schemas.microsoft.com/office/drawing/2014/main" id="{C14538B6-7BA1-497E-81AC-DDC7BD3627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
          <a:ext cx="1559045" cy="390525"/>
        </a:xfrm>
        <a:prstGeom prst="rect">
          <a:avLst/>
        </a:prstGeom>
      </xdr:spPr>
    </xdr:pic>
    <xdr:clientData/>
  </xdr:twoCellAnchor>
  <xdr:twoCellAnchor editAs="oneCell">
    <xdr:from>
      <xdr:col>6</xdr:col>
      <xdr:colOff>2301239</xdr:colOff>
      <xdr:row>0</xdr:row>
      <xdr:rowOff>142875</xdr:rowOff>
    </xdr:from>
    <xdr:to>
      <xdr:col>6</xdr:col>
      <xdr:colOff>2710813</xdr:colOff>
      <xdr:row>0</xdr:row>
      <xdr:rowOff>590549</xdr:rowOff>
    </xdr:to>
    <xdr:pic>
      <xdr:nvPicPr>
        <xdr:cNvPr id="3" name="Gráfico 2" descr="Gráfico de barras com tendência ascendente">
          <a:extLst>
            <a:ext uri="{FF2B5EF4-FFF2-40B4-BE49-F238E27FC236}">
              <a16:creationId xmlns:a16="http://schemas.microsoft.com/office/drawing/2014/main" id="{7CAF3861-0204-4760-9080-A8C11368D6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9259" y="142875"/>
          <a:ext cx="447674" cy="447674"/>
        </a:xfrm>
        <a:prstGeom prst="rect">
          <a:avLst/>
        </a:prstGeom>
      </xdr:spPr>
    </xdr:pic>
    <xdr:clientData/>
  </xdr:twoCellAnchor>
  <xdr:twoCellAnchor>
    <xdr:from>
      <xdr:col>6</xdr:col>
      <xdr:colOff>1453515</xdr:colOff>
      <xdr:row>0</xdr:row>
      <xdr:rowOff>209549</xdr:rowOff>
    </xdr:from>
    <xdr:to>
      <xdr:col>6</xdr:col>
      <xdr:colOff>2272665</xdr:colOff>
      <xdr:row>0</xdr:row>
      <xdr:rowOff>495299</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8400227D-C898-420E-9350-B4E20BA0FF7A}"/>
            </a:ext>
          </a:extLst>
        </xdr:cNvPr>
        <xdr:cNvSpPr txBox="1"/>
      </xdr:nvSpPr>
      <xdr:spPr>
        <a:xfrm>
          <a:off x="8471535" y="20954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2</xdr:col>
      <xdr:colOff>149345</xdr:colOff>
      <xdr:row>0</xdr:row>
      <xdr:rowOff>504825</xdr:rowOff>
    </xdr:to>
    <xdr:pic>
      <xdr:nvPicPr>
        <xdr:cNvPr id="2" name="Imagem 1" descr="Uma imagem contendo desenho&#10;&#10;Descrição gerada automaticamente">
          <a:extLst>
            <a:ext uri="{FF2B5EF4-FFF2-40B4-BE49-F238E27FC236}">
              <a16:creationId xmlns:a16="http://schemas.microsoft.com/office/drawing/2014/main" id="{BD58C30A-B8BF-4ECB-8C0D-1BE2A4ABCF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
          <a:ext cx="1559045" cy="390525"/>
        </a:xfrm>
        <a:prstGeom prst="rect">
          <a:avLst/>
        </a:prstGeom>
      </xdr:spPr>
    </xdr:pic>
    <xdr:clientData/>
  </xdr:twoCellAnchor>
  <xdr:twoCellAnchor editAs="oneCell">
    <xdr:from>
      <xdr:col>6</xdr:col>
      <xdr:colOff>2301239</xdr:colOff>
      <xdr:row>0</xdr:row>
      <xdr:rowOff>142875</xdr:rowOff>
    </xdr:from>
    <xdr:to>
      <xdr:col>6</xdr:col>
      <xdr:colOff>2710813</xdr:colOff>
      <xdr:row>0</xdr:row>
      <xdr:rowOff>590549</xdr:rowOff>
    </xdr:to>
    <xdr:pic>
      <xdr:nvPicPr>
        <xdr:cNvPr id="3" name="Gráfico 2" descr="Gráfico de barras com tendência ascendente">
          <a:extLst>
            <a:ext uri="{FF2B5EF4-FFF2-40B4-BE49-F238E27FC236}">
              <a16:creationId xmlns:a16="http://schemas.microsoft.com/office/drawing/2014/main" id="{986CA9C7-EE73-4281-BE4D-F06E244DC1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669779" y="142875"/>
          <a:ext cx="447674" cy="447674"/>
        </a:xfrm>
        <a:prstGeom prst="rect">
          <a:avLst/>
        </a:prstGeom>
      </xdr:spPr>
    </xdr:pic>
    <xdr:clientData/>
  </xdr:twoCellAnchor>
  <xdr:twoCellAnchor>
    <xdr:from>
      <xdr:col>6</xdr:col>
      <xdr:colOff>1468755</xdr:colOff>
      <xdr:row>0</xdr:row>
      <xdr:rowOff>240029</xdr:rowOff>
    </xdr:from>
    <xdr:to>
      <xdr:col>6</xdr:col>
      <xdr:colOff>2287905</xdr:colOff>
      <xdr:row>0</xdr:row>
      <xdr:rowOff>525779</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2A268412-1C5D-4F7C-847B-517D71107307}"/>
            </a:ext>
          </a:extLst>
        </xdr:cNvPr>
        <xdr:cNvSpPr txBox="1"/>
      </xdr:nvSpPr>
      <xdr:spPr>
        <a:xfrm>
          <a:off x="8837295" y="24002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2</xdr:col>
      <xdr:colOff>149345</xdr:colOff>
      <xdr:row>0</xdr:row>
      <xdr:rowOff>504825</xdr:rowOff>
    </xdr:to>
    <xdr:pic>
      <xdr:nvPicPr>
        <xdr:cNvPr id="2" name="Imagem 1" descr="Uma imagem contendo desenho&#10;&#10;Descrição gerada automaticamente">
          <a:extLst>
            <a:ext uri="{FF2B5EF4-FFF2-40B4-BE49-F238E27FC236}">
              <a16:creationId xmlns:a16="http://schemas.microsoft.com/office/drawing/2014/main" id="{263BED74-AC31-4C22-9BE6-C2B148CEA3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
          <a:ext cx="1559045" cy="390525"/>
        </a:xfrm>
        <a:prstGeom prst="rect">
          <a:avLst/>
        </a:prstGeom>
      </xdr:spPr>
    </xdr:pic>
    <xdr:clientData/>
  </xdr:twoCellAnchor>
  <xdr:twoCellAnchor editAs="oneCell">
    <xdr:from>
      <xdr:col>6</xdr:col>
      <xdr:colOff>2324099</xdr:colOff>
      <xdr:row>0</xdr:row>
      <xdr:rowOff>116205</xdr:rowOff>
    </xdr:from>
    <xdr:to>
      <xdr:col>6</xdr:col>
      <xdr:colOff>2714623</xdr:colOff>
      <xdr:row>0</xdr:row>
      <xdr:rowOff>563879</xdr:rowOff>
    </xdr:to>
    <xdr:pic>
      <xdr:nvPicPr>
        <xdr:cNvPr id="3" name="Gráfico 2" descr="Gráfico de barras com tendência ascendente">
          <a:extLst>
            <a:ext uri="{FF2B5EF4-FFF2-40B4-BE49-F238E27FC236}">
              <a16:creationId xmlns:a16="http://schemas.microsoft.com/office/drawing/2014/main" id="{C4828078-17B3-486C-904C-B5C787506D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42119" y="116205"/>
          <a:ext cx="447674" cy="447674"/>
        </a:xfrm>
        <a:prstGeom prst="rect">
          <a:avLst/>
        </a:prstGeom>
      </xdr:spPr>
    </xdr:pic>
    <xdr:clientData/>
  </xdr:twoCellAnchor>
  <xdr:twoCellAnchor>
    <xdr:from>
      <xdr:col>6</xdr:col>
      <xdr:colOff>1476375</xdr:colOff>
      <xdr:row>0</xdr:row>
      <xdr:rowOff>190499</xdr:rowOff>
    </xdr:from>
    <xdr:to>
      <xdr:col>6</xdr:col>
      <xdr:colOff>2295525</xdr:colOff>
      <xdr:row>0</xdr:row>
      <xdr:rowOff>476249</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42C6F3A3-80B8-47B3-9DE0-B7BBC592BEDD}"/>
            </a:ext>
          </a:extLst>
        </xdr:cNvPr>
        <xdr:cNvSpPr txBox="1"/>
      </xdr:nvSpPr>
      <xdr:spPr>
        <a:xfrm>
          <a:off x="8494395" y="19049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2</xdr:col>
      <xdr:colOff>149345</xdr:colOff>
      <xdr:row>0</xdr:row>
      <xdr:rowOff>514350</xdr:rowOff>
    </xdr:to>
    <xdr:pic>
      <xdr:nvPicPr>
        <xdr:cNvPr id="2" name="Imagem 1" descr="Uma imagem contendo desenho&#10;&#10;Descrição gerada automaticamente">
          <a:extLst>
            <a:ext uri="{FF2B5EF4-FFF2-40B4-BE49-F238E27FC236}">
              <a16:creationId xmlns:a16="http://schemas.microsoft.com/office/drawing/2014/main" id="{FF955255-5030-4D20-8AEC-1A31D9AC3C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
          <a:ext cx="1559045" cy="390525"/>
        </a:xfrm>
        <a:prstGeom prst="rect">
          <a:avLst/>
        </a:prstGeom>
      </xdr:spPr>
    </xdr:pic>
    <xdr:clientData/>
  </xdr:twoCellAnchor>
  <xdr:twoCellAnchor editAs="oneCell">
    <xdr:from>
      <xdr:col>0</xdr:col>
      <xdr:colOff>0</xdr:colOff>
      <xdr:row>0</xdr:row>
      <xdr:rowOff>123825</xdr:rowOff>
    </xdr:from>
    <xdr:to>
      <xdr:col>2</xdr:col>
      <xdr:colOff>149345</xdr:colOff>
      <xdr:row>0</xdr:row>
      <xdr:rowOff>514350</xdr:rowOff>
    </xdr:to>
    <xdr:pic>
      <xdr:nvPicPr>
        <xdr:cNvPr id="5" name="Imagem 4" descr="Uma imagem contendo desenho&#10;&#10;Descrição gerada automaticamente">
          <a:extLst>
            <a:ext uri="{FF2B5EF4-FFF2-40B4-BE49-F238E27FC236}">
              <a16:creationId xmlns:a16="http://schemas.microsoft.com/office/drawing/2014/main" id="{901ADD8F-65FB-4219-AA06-923EECEF62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
          <a:ext cx="1511420" cy="390525"/>
        </a:xfrm>
        <a:prstGeom prst="rect">
          <a:avLst/>
        </a:prstGeom>
      </xdr:spPr>
    </xdr:pic>
    <xdr:clientData/>
  </xdr:twoCellAnchor>
  <xdr:twoCellAnchor editAs="oneCell">
    <xdr:from>
      <xdr:col>6</xdr:col>
      <xdr:colOff>2293619</xdr:colOff>
      <xdr:row>0</xdr:row>
      <xdr:rowOff>116205</xdr:rowOff>
    </xdr:from>
    <xdr:to>
      <xdr:col>6</xdr:col>
      <xdr:colOff>2712718</xdr:colOff>
      <xdr:row>0</xdr:row>
      <xdr:rowOff>563879</xdr:rowOff>
    </xdr:to>
    <xdr:pic>
      <xdr:nvPicPr>
        <xdr:cNvPr id="6" name="Gráfico 5" descr="Gráfico de barras com tendência ascendente">
          <a:extLst>
            <a:ext uri="{FF2B5EF4-FFF2-40B4-BE49-F238E27FC236}">
              <a16:creationId xmlns:a16="http://schemas.microsoft.com/office/drawing/2014/main" id="{8DF799E7-F1E0-4C5C-BF66-0DF25ACA30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1639" y="116205"/>
          <a:ext cx="447674" cy="447674"/>
        </a:xfrm>
        <a:prstGeom prst="rect">
          <a:avLst/>
        </a:prstGeom>
      </xdr:spPr>
    </xdr:pic>
    <xdr:clientData/>
  </xdr:twoCellAnchor>
  <xdr:twoCellAnchor>
    <xdr:from>
      <xdr:col>6</xdr:col>
      <xdr:colOff>1461135</xdr:colOff>
      <xdr:row>0</xdr:row>
      <xdr:rowOff>190499</xdr:rowOff>
    </xdr:from>
    <xdr:to>
      <xdr:col>6</xdr:col>
      <xdr:colOff>2280285</xdr:colOff>
      <xdr:row>0</xdr:row>
      <xdr:rowOff>476249</xdr:rowOff>
    </xdr:to>
    <xdr:sp macro="" textlink="">
      <xdr:nvSpPr>
        <xdr:cNvPr id="7" name="CaixaDeTexto 6">
          <a:hlinkClick xmlns:r="http://schemas.openxmlformats.org/officeDocument/2006/relationships" r:id="rId4"/>
          <a:extLst>
            <a:ext uri="{FF2B5EF4-FFF2-40B4-BE49-F238E27FC236}">
              <a16:creationId xmlns:a16="http://schemas.microsoft.com/office/drawing/2014/main" id="{AB34F5A2-F96C-49CF-B8E3-3D2D5C7A6345}"/>
            </a:ext>
          </a:extLst>
        </xdr:cNvPr>
        <xdr:cNvSpPr txBox="1"/>
      </xdr:nvSpPr>
      <xdr:spPr>
        <a:xfrm>
          <a:off x="8479155" y="19049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2</xdr:col>
      <xdr:colOff>149345</xdr:colOff>
      <xdr:row>0</xdr:row>
      <xdr:rowOff>533400</xdr:rowOff>
    </xdr:to>
    <xdr:pic>
      <xdr:nvPicPr>
        <xdr:cNvPr id="2" name="Imagem 1" descr="Uma imagem contendo desenho&#10;&#10;Descrição gerada automaticamente">
          <a:extLst>
            <a:ext uri="{FF2B5EF4-FFF2-40B4-BE49-F238E27FC236}">
              <a16:creationId xmlns:a16="http://schemas.microsoft.com/office/drawing/2014/main" id="{9FDCA464-DD6A-4AD3-925F-8C1A2749B1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
          <a:ext cx="1559045" cy="390525"/>
        </a:xfrm>
        <a:prstGeom prst="rect">
          <a:avLst/>
        </a:prstGeom>
      </xdr:spPr>
    </xdr:pic>
    <xdr:clientData/>
  </xdr:twoCellAnchor>
  <xdr:twoCellAnchor editAs="oneCell">
    <xdr:from>
      <xdr:col>0</xdr:col>
      <xdr:colOff>0</xdr:colOff>
      <xdr:row>0</xdr:row>
      <xdr:rowOff>142875</xdr:rowOff>
    </xdr:from>
    <xdr:to>
      <xdr:col>2</xdr:col>
      <xdr:colOff>149345</xdr:colOff>
      <xdr:row>0</xdr:row>
      <xdr:rowOff>533400</xdr:rowOff>
    </xdr:to>
    <xdr:pic>
      <xdr:nvPicPr>
        <xdr:cNvPr id="5" name="Imagem 4" descr="Uma imagem contendo desenho&#10;&#10;Descrição gerada automaticamente">
          <a:extLst>
            <a:ext uri="{FF2B5EF4-FFF2-40B4-BE49-F238E27FC236}">
              <a16:creationId xmlns:a16="http://schemas.microsoft.com/office/drawing/2014/main" id="{E8AA5646-61B9-43B7-A58B-E662FFA62F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
          <a:ext cx="1511420" cy="390525"/>
        </a:xfrm>
        <a:prstGeom prst="rect">
          <a:avLst/>
        </a:prstGeom>
      </xdr:spPr>
    </xdr:pic>
    <xdr:clientData/>
  </xdr:twoCellAnchor>
  <xdr:twoCellAnchor editAs="oneCell">
    <xdr:from>
      <xdr:col>6</xdr:col>
      <xdr:colOff>2278379</xdr:colOff>
      <xdr:row>0</xdr:row>
      <xdr:rowOff>127635</xdr:rowOff>
    </xdr:from>
    <xdr:to>
      <xdr:col>7</xdr:col>
      <xdr:colOff>1903</xdr:colOff>
      <xdr:row>0</xdr:row>
      <xdr:rowOff>575309</xdr:rowOff>
    </xdr:to>
    <xdr:pic>
      <xdr:nvPicPr>
        <xdr:cNvPr id="6" name="Gráfico 5" descr="Gráfico de barras com tendência ascendente">
          <a:extLst>
            <a:ext uri="{FF2B5EF4-FFF2-40B4-BE49-F238E27FC236}">
              <a16:creationId xmlns:a16="http://schemas.microsoft.com/office/drawing/2014/main" id="{0B089C12-F068-4435-A1A0-A6B8E3D69B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96399" y="127635"/>
          <a:ext cx="447674" cy="447674"/>
        </a:xfrm>
        <a:prstGeom prst="rect">
          <a:avLst/>
        </a:prstGeom>
      </xdr:spPr>
    </xdr:pic>
    <xdr:clientData/>
  </xdr:twoCellAnchor>
  <xdr:twoCellAnchor>
    <xdr:from>
      <xdr:col>6</xdr:col>
      <xdr:colOff>1415415</xdr:colOff>
      <xdr:row>0</xdr:row>
      <xdr:rowOff>209549</xdr:rowOff>
    </xdr:from>
    <xdr:to>
      <xdr:col>6</xdr:col>
      <xdr:colOff>2234565</xdr:colOff>
      <xdr:row>0</xdr:row>
      <xdr:rowOff>495299</xdr:rowOff>
    </xdr:to>
    <xdr:sp macro="" textlink="">
      <xdr:nvSpPr>
        <xdr:cNvPr id="7" name="CaixaDeTexto 6">
          <a:hlinkClick xmlns:r="http://schemas.openxmlformats.org/officeDocument/2006/relationships" r:id="rId4"/>
          <a:extLst>
            <a:ext uri="{FF2B5EF4-FFF2-40B4-BE49-F238E27FC236}">
              <a16:creationId xmlns:a16="http://schemas.microsoft.com/office/drawing/2014/main" id="{216328E7-912E-4DE3-89F3-55B88191AC33}"/>
            </a:ext>
          </a:extLst>
        </xdr:cNvPr>
        <xdr:cNvSpPr txBox="1"/>
      </xdr:nvSpPr>
      <xdr:spPr>
        <a:xfrm>
          <a:off x="8433435" y="20954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149345</xdr:colOff>
      <xdr:row>0</xdr:row>
      <xdr:rowOff>523875</xdr:rowOff>
    </xdr:to>
    <xdr:pic>
      <xdr:nvPicPr>
        <xdr:cNvPr id="2" name="Imagem 1" descr="Uma imagem contendo desenho&#10;&#10;Descrição gerada automaticamente">
          <a:extLst>
            <a:ext uri="{FF2B5EF4-FFF2-40B4-BE49-F238E27FC236}">
              <a16:creationId xmlns:a16="http://schemas.microsoft.com/office/drawing/2014/main" id="{AE40A6FC-86EF-4091-8BFF-0D0A1FB082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559045" cy="390525"/>
        </a:xfrm>
        <a:prstGeom prst="rect">
          <a:avLst/>
        </a:prstGeom>
      </xdr:spPr>
    </xdr:pic>
    <xdr:clientData/>
  </xdr:twoCellAnchor>
  <xdr:twoCellAnchor editAs="oneCell">
    <xdr:from>
      <xdr:col>0</xdr:col>
      <xdr:colOff>0</xdr:colOff>
      <xdr:row>0</xdr:row>
      <xdr:rowOff>133350</xdr:rowOff>
    </xdr:from>
    <xdr:to>
      <xdr:col>2</xdr:col>
      <xdr:colOff>149345</xdr:colOff>
      <xdr:row>0</xdr:row>
      <xdr:rowOff>523875</xdr:rowOff>
    </xdr:to>
    <xdr:pic>
      <xdr:nvPicPr>
        <xdr:cNvPr id="5" name="Imagem 4" descr="Uma imagem contendo desenho&#10;&#10;Descrição gerada automaticamente">
          <a:extLst>
            <a:ext uri="{FF2B5EF4-FFF2-40B4-BE49-F238E27FC236}">
              <a16:creationId xmlns:a16="http://schemas.microsoft.com/office/drawing/2014/main" id="{87776F4F-4BF1-45FB-BE7F-E308DAD8C5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511420" cy="390525"/>
        </a:xfrm>
        <a:prstGeom prst="rect">
          <a:avLst/>
        </a:prstGeom>
      </xdr:spPr>
    </xdr:pic>
    <xdr:clientData/>
  </xdr:twoCellAnchor>
  <xdr:twoCellAnchor editAs="oneCell">
    <xdr:from>
      <xdr:col>6</xdr:col>
      <xdr:colOff>2285999</xdr:colOff>
      <xdr:row>0</xdr:row>
      <xdr:rowOff>125730</xdr:rowOff>
    </xdr:from>
    <xdr:to>
      <xdr:col>6</xdr:col>
      <xdr:colOff>2714623</xdr:colOff>
      <xdr:row>0</xdr:row>
      <xdr:rowOff>573404</xdr:rowOff>
    </xdr:to>
    <xdr:pic>
      <xdr:nvPicPr>
        <xdr:cNvPr id="6" name="Gráfico 5" descr="Gráfico de barras com tendência ascendente">
          <a:extLst>
            <a:ext uri="{FF2B5EF4-FFF2-40B4-BE49-F238E27FC236}">
              <a16:creationId xmlns:a16="http://schemas.microsoft.com/office/drawing/2014/main" id="{DBEFDC5C-4919-4B8D-89BE-462D7D6BED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04019" y="125730"/>
          <a:ext cx="447674" cy="447674"/>
        </a:xfrm>
        <a:prstGeom prst="rect">
          <a:avLst/>
        </a:prstGeom>
      </xdr:spPr>
    </xdr:pic>
    <xdr:clientData/>
  </xdr:twoCellAnchor>
  <xdr:twoCellAnchor>
    <xdr:from>
      <xdr:col>6</xdr:col>
      <xdr:colOff>1453515</xdr:colOff>
      <xdr:row>0</xdr:row>
      <xdr:rowOff>207644</xdr:rowOff>
    </xdr:from>
    <xdr:to>
      <xdr:col>6</xdr:col>
      <xdr:colOff>2272665</xdr:colOff>
      <xdr:row>0</xdr:row>
      <xdr:rowOff>493394</xdr:rowOff>
    </xdr:to>
    <xdr:sp macro="" textlink="">
      <xdr:nvSpPr>
        <xdr:cNvPr id="7" name="CaixaDeTexto 6">
          <a:hlinkClick xmlns:r="http://schemas.openxmlformats.org/officeDocument/2006/relationships" r:id="rId4"/>
          <a:extLst>
            <a:ext uri="{FF2B5EF4-FFF2-40B4-BE49-F238E27FC236}">
              <a16:creationId xmlns:a16="http://schemas.microsoft.com/office/drawing/2014/main" id="{35705878-35DE-4944-AF77-3F5D87C87BD2}"/>
            </a:ext>
          </a:extLst>
        </xdr:cNvPr>
        <xdr:cNvSpPr txBox="1"/>
      </xdr:nvSpPr>
      <xdr:spPr>
        <a:xfrm>
          <a:off x="8471535" y="207644"/>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2</xdr:col>
      <xdr:colOff>149345</xdr:colOff>
      <xdr:row>0</xdr:row>
      <xdr:rowOff>533400</xdr:rowOff>
    </xdr:to>
    <xdr:pic>
      <xdr:nvPicPr>
        <xdr:cNvPr id="2" name="Imagem 1" descr="Uma imagem contendo desenho&#10;&#10;Descrição gerada automaticamente">
          <a:extLst>
            <a:ext uri="{FF2B5EF4-FFF2-40B4-BE49-F238E27FC236}">
              <a16:creationId xmlns:a16="http://schemas.microsoft.com/office/drawing/2014/main" id="{2DF37764-7732-402A-B84B-0D87D95A27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
          <a:ext cx="1559045" cy="390525"/>
        </a:xfrm>
        <a:prstGeom prst="rect">
          <a:avLst/>
        </a:prstGeom>
      </xdr:spPr>
    </xdr:pic>
    <xdr:clientData/>
  </xdr:twoCellAnchor>
  <xdr:twoCellAnchor editAs="oneCell">
    <xdr:from>
      <xdr:col>0</xdr:col>
      <xdr:colOff>0</xdr:colOff>
      <xdr:row>0</xdr:row>
      <xdr:rowOff>142875</xdr:rowOff>
    </xdr:from>
    <xdr:to>
      <xdr:col>2</xdr:col>
      <xdr:colOff>149345</xdr:colOff>
      <xdr:row>0</xdr:row>
      <xdr:rowOff>533400</xdr:rowOff>
    </xdr:to>
    <xdr:pic>
      <xdr:nvPicPr>
        <xdr:cNvPr id="5" name="Imagem 4" descr="Uma imagem contendo desenho&#10;&#10;Descrição gerada automaticamente">
          <a:extLst>
            <a:ext uri="{FF2B5EF4-FFF2-40B4-BE49-F238E27FC236}">
              <a16:creationId xmlns:a16="http://schemas.microsoft.com/office/drawing/2014/main" id="{BADCD5D5-6B98-4B6F-8C2F-9281DDB6D8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
          <a:ext cx="1511420" cy="390525"/>
        </a:xfrm>
        <a:prstGeom prst="rect">
          <a:avLst/>
        </a:prstGeom>
      </xdr:spPr>
    </xdr:pic>
    <xdr:clientData/>
  </xdr:twoCellAnchor>
  <xdr:twoCellAnchor editAs="oneCell">
    <xdr:from>
      <xdr:col>6</xdr:col>
      <xdr:colOff>2308859</xdr:colOff>
      <xdr:row>0</xdr:row>
      <xdr:rowOff>135255</xdr:rowOff>
    </xdr:from>
    <xdr:to>
      <xdr:col>7</xdr:col>
      <xdr:colOff>3808</xdr:colOff>
      <xdr:row>0</xdr:row>
      <xdr:rowOff>582929</xdr:rowOff>
    </xdr:to>
    <xdr:pic>
      <xdr:nvPicPr>
        <xdr:cNvPr id="6" name="Gráfico 5" descr="Gráfico de barras com tendência ascendente">
          <a:extLst>
            <a:ext uri="{FF2B5EF4-FFF2-40B4-BE49-F238E27FC236}">
              <a16:creationId xmlns:a16="http://schemas.microsoft.com/office/drawing/2014/main" id="{CCB57AC1-7940-4027-8A52-1BF27C1113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26879" y="135255"/>
          <a:ext cx="447674" cy="447674"/>
        </a:xfrm>
        <a:prstGeom prst="rect">
          <a:avLst/>
        </a:prstGeom>
      </xdr:spPr>
    </xdr:pic>
    <xdr:clientData/>
  </xdr:twoCellAnchor>
  <xdr:twoCellAnchor>
    <xdr:from>
      <xdr:col>6</xdr:col>
      <xdr:colOff>1438275</xdr:colOff>
      <xdr:row>0</xdr:row>
      <xdr:rowOff>224789</xdr:rowOff>
    </xdr:from>
    <xdr:to>
      <xdr:col>6</xdr:col>
      <xdr:colOff>2257425</xdr:colOff>
      <xdr:row>0</xdr:row>
      <xdr:rowOff>510539</xdr:rowOff>
    </xdr:to>
    <xdr:sp macro="" textlink="">
      <xdr:nvSpPr>
        <xdr:cNvPr id="7" name="CaixaDeTexto 6">
          <a:hlinkClick xmlns:r="http://schemas.openxmlformats.org/officeDocument/2006/relationships" r:id="rId4"/>
          <a:extLst>
            <a:ext uri="{FF2B5EF4-FFF2-40B4-BE49-F238E27FC236}">
              <a16:creationId xmlns:a16="http://schemas.microsoft.com/office/drawing/2014/main" id="{A1C3917E-2910-400B-8BEB-5B4839387DCA}"/>
            </a:ext>
          </a:extLst>
        </xdr:cNvPr>
        <xdr:cNvSpPr txBox="1"/>
      </xdr:nvSpPr>
      <xdr:spPr>
        <a:xfrm>
          <a:off x="8456295" y="22478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149345</xdr:colOff>
      <xdr:row>0</xdr:row>
      <xdr:rowOff>523875</xdr:rowOff>
    </xdr:to>
    <xdr:pic>
      <xdr:nvPicPr>
        <xdr:cNvPr id="2" name="Imagem 1" descr="Uma imagem contendo desenho&#10;&#10;Descrição gerada automaticamente">
          <a:extLst>
            <a:ext uri="{FF2B5EF4-FFF2-40B4-BE49-F238E27FC236}">
              <a16:creationId xmlns:a16="http://schemas.microsoft.com/office/drawing/2014/main" id="{2A4C5D4A-F61B-4476-9F46-4110E47EE0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543805" cy="390525"/>
        </a:xfrm>
        <a:prstGeom prst="rect">
          <a:avLst/>
        </a:prstGeom>
      </xdr:spPr>
    </xdr:pic>
    <xdr:clientData/>
  </xdr:twoCellAnchor>
  <xdr:twoCellAnchor editAs="oneCell">
    <xdr:from>
      <xdr:col>0</xdr:col>
      <xdr:colOff>0</xdr:colOff>
      <xdr:row>0</xdr:row>
      <xdr:rowOff>133350</xdr:rowOff>
    </xdr:from>
    <xdr:to>
      <xdr:col>2</xdr:col>
      <xdr:colOff>149345</xdr:colOff>
      <xdr:row>0</xdr:row>
      <xdr:rowOff>523875</xdr:rowOff>
    </xdr:to>
    <xdr:pic>
      <xdr:nvPicPr>
        <xdr:cNvPr id="3" name="Imagem 2" descr="Uma imagem contendo desenho&#10;&#10;Descrição gerada automaticamente">
          <a:extLst>
            <a:ext uri="{FF2B5EF4-FFF2-40B4-BE49-F238E27FC236}">
              <a16:creationId xmlns:a16="http://schemas.microsoft.com/office/drawing/2014/main" id="{B1BDFCDB-32BF-489E-BED2-105207B125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543805" cy="390525"/>
        </a:xfrm>
        <a:prstGeom prst="rect">
          <a:avLst/>
        </a:prstGeom>
      </xdr:spPr>
    </xdr:pic>
    <xdr:clientData/>
  </xdr:twoCellAnchor>
  <xdr:twoCellAnchor editAs="oneCell">
    <xdr:from>
      <xdr:col>6</xdr:col>
      <xdr:colOff>2285999</xdr:colOff>
      <xdr:row>0</xdr:row>
      <xdr:rowOff>125730</xdr:rowOff>
    </xdr:from>
    <xdr:to>
      <xdr:col>6</xdr:col>
      <xdr:colOff>2714623</xdr:colOff>
      <xdr:row>0</xdr:row>
      <xdr:rowOff>573404</xdr:rowOff>
    </xdr:to>
    <xdr:pic>
      <xdr:nvPicPr>
        <xdr:cNvPr id="4" name="Gráfico 3" descr="Gráfico de barras com tendência ascendente">
          <a:extLst>
            <a:ext uri="{FF2B5EF4-FFF2-40B4-BE49-F238E27FC236}">
              <a16:creationId xmlns:a16="http://schemas.microsoft.com/office/drawing/2014/main" id="{9E05E737-DEA5-400F-BC92-3BA553F64D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04019" y="125730"/>
          <a:ext cx="447674" cy="447674"/>
        </a:xfrm>
        <a:prstGeom prst="rect">
          <a:avLst/>
        </a:prstGeom>
      </xdr:spPr>
    </xdr:pic>
    <xdr:clientData/>
  </xdr:twoCellAnchor>
  <xdr:twoCellAnchor>
    <xdr:from>
      <xdr:col>6</xdr:col>
      <xdr:colOff>1453515</xdr:colOff>
      <xdr:row>0</xdr:row>
      <xdr:rowOff>207644</xdr:rowOff>
    </xdr:from>
    <xdr:to>
      <xdr:col>6</xdr:col>
      <xdr:colOff>2272665</xdr:colOff>
      <xdr:row>0</xdr:row>
      <xdr:rowOff>493394</xdr:rowOff>
    </xdr:to>
    <xdr:sp macro="" textlink="">
      <xdr:nvSpPr>
        <xdr:cNvPr id="5" name="CaixaDeTexto 4">
          <a:hlinkClick xmlns:r="http://schemas.openxmlformats.org/officeDocument/2006/relationships" r:id="rId4"/>
          <a:extLst>
            <a:ext uri="{FF2B5EF4-FFF2-40B4-BE49-F238E27FC236}">
              <a16:creationId xmlns:a16="http://schemas.microsoft.com/office/drawing/2014/main" id="{EF971AEE-CA01-4CD3-9173-0EA180CFD6D5}"/>
            </a:ext>
          </a:extLst>
        </xdr:cNvPr>
        <xdr:cNvSpPr txBox="1"/>
      </xdr:nvSpPr>
      <xdr:spPr>
        <a:xfrm>
          <a:off x="8471535" y="207644"/>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244595</xdr:colOff>
      <xdr:row>0</xdr:row>
      <xdr:rowOff>457200</xdr:rowOff>
    </xdr:to>
    <xdr:pic>
      <xdr:nvPicPr>
        <xdr:cNvPr id="2" name="Imagem 1" descr="Uma imagem contendo desenho&#10;&#10;Descrição gerada automaticamente">
          <a:extLst>
            <a:ext uri="{FF2B5EF4-FFF2-40B4-BE49-F238E27FC236}">
              <a16:creationId xmlns:a16="http://schemas.microsoft.com/office/drawing/2014/main" id="{D858EA49-E51B-4068-AE0D-DB0CB4A49C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6675"/>
          <a:ext cx="1543805" cy="390525"/>
        </a:xfrm>
        <a:prstGeom prst="rect">
          <a:avLst/>
        </a:prstGeom>
      </xdr:spPr>
    </xdr:pic>
    <xdr:clientData/>
  </xdr:twoCellAnchor>
  <xdr:twoCellAnchor editAs="oneCell">
    <xdr:from>
      <xdr:col>6</xdr:col>
      <xdr:colOff>2308859</xdr:colOff>
      <xdr:row>0</xdr:row>
      <xdr:rowOff>85725</xdr:rowOff>
    </xdr:from>
    <xdr:to>
      <xdr:col>7</xdr:col>
      <xdr:colOff>3808</xdr:colOff>
      <xdr:row>0</xdr:row>
      <xdr:rowOff>533399</xdr:rowOff>
    </xdr:to>
    <xdr:pic>
      <xdr:nvPicPr>
        <xdr:cNvPr id="3" name="Gráfico 2" descr="Gráfico de barras com tendência ascendente">
          <a:extLst>
            <a:ext uri="{FF2B5EF4-FFF2-40B4-BE49-F238E27FC236}">
              <a16:creationId xmlns:a16="http://schemas.microsoft.com/office/drawing/2014/main" id="{59D6ECFB-7427-4CA6-BEB8-8F41E6551D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30739" y="85725"/>
          <a:ext cx="447674" cy="447674"/>
        </a:xfrm>
        <a:prstGeom prst="rect">
          <a:avLst/>
        </a:prstGeom>
      </xdr:spPr>
    </xdr:pic>
    <xdr:clientData/>
  </xdr:twoCellAnchor>
  <xdr:twoCellAnchor>
    <xdr:from>
      <xdr:col>6</xdr:col>
      <xdr:colOff>1438275</xdr:colOff>
      <xdr:row>0</xdr:row>
      <xdr:rowOff>175259</xdr:rowOff>
    </xdr:from>
    <xdr:to>
      <xdr:col>6</xdr:col>
      <xdr:colOff>2257425</xdr:colOff>
      <xdr:row>0</xdr:row>
      <xdr:rowOff>461009</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1F8E2E18-0BA7-4561-92AA-B5D0C7BB6942}"/>
            </a:ext>
          </a:extLst>
        </xdr:cNvPr>
        <xdr:cNvSpPr txBox="1"/>
      </xdr:nvSpPr>
      <xdr:spPr>
        <a:xfrm>
          <a:off x="8860155" y="17525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244595</xdr:colOff>
      <xdr:row>0</xdr:row>
      <xdr:rowOff>457200</xdr:rowOff>
    </xdr:to>
    <xdr:pic>
      <xdr:nvPicPr>
        <xdr:cNvPr id="2" name="Imagem 1" descr="Uma imagem contendo desenho&#10;&#10;Descrição gerada automaticamente">
          <a:extLst>
            <a:ext uri="{FF2B5EF4-FFF2-40B4-BE49-F238E27FC236}">
              <a16:creationId xmlns:a16="http://schemas.microsoft.com/office/drawing/2014/main" id="{04DBC328-29C4-4923-9CD3-E125C8DBDF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6675"/>
          <a:ext cx="1543805" cy="390525"/>
        </a:xfrm>
        <a:prstGeom prst="rect">
          <a:avLst/>
        </a:prstGeom>
      </xdr:spPr>
    </xdr:pic>
    <xdr:clientData/>
  </xdr:twoCellAnchor>
  <xdr:twoCellAnchor editAs="oneCell">
    <xdr:from>
      <xdr:col>6</xdr:col>
      <xdr:colOff>2308859</xdr:colOff>
      <xdr:row>0</xdr:row>
      <xdr:rowOff>85725</xdr:rowOff>
    </xdr:from>
    <xdr:to>
      <xdr:col>7</xdr:col>
      <xdr:colOff>3808</xdr:colOff>
      <xdr:row>0</xdr:row>
      <xdr:rowOff>533399</xdr:rowOff>
    </xdr:to>
    <xdr:pic>
      <xdr:nvPicPr>
        <xdr:cNvPr id="3" name="Gráfico 2" descr="Gráfico de barras com tendência ascendente">
          <a:extLst>
            <a:ext uri="{FF2B5EF4-FFF2-40B4-BE49-F238E27FC236}">
              <a16:creationId xmlns:a16="http://schemas.microsoft.com/office/drawing/2014/main" id="{ABFECEDB-EDD0-40AD-BDA2-5CDCC1C8ED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30739" y="85725"/>
          <a:ext cx="447674" cy="447674"/>
        </a:xfrm>
        <a:prstGeom prst="rect">
          <a:avLst/>
        </a:prstGeom>
      </xdr:spPr>
    </xdr:pic>
    <xdr:clientData/>
  </xdr:twoCellAnchor>
  <xdr:twoCellAnchor>
    <xdr:from>
      <xdr:col>6</xdr:col>
      <xdr:colOff>1438275</xdr:colOff>
      <xdr:row>0</xdr:row>
      <xdr:rowOff>175259</xdr:rowOff>
    </xdr:from>
    <xdr:to>
      <xdr:col>6</xdr:col>
      <xdr:colOff>2257425</xdr:colOff>
      <xdr:row>0</xdr:row>
      <xdr:rowOff>461009</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CF43B554-5F99-4A12-B083-FA495EC515D7}"/>
            </a:ext>
          </a:extLst>
        </xdr:cNvPr>
        <xdr:cNvSpPr txBox="1"/>
      </xdr:nvSpPr>
      <xdr:spPr>
        <a:xfrm>
          <a:off x="8860155" y="17525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2</xdr:col>
      <xdr:colOff>149345</xdr:colOff>
      <xdr:row>0</xdr:row>
      <xdr:rowOff>504825</xdr:rowOff>
    </xdr:to>
    <xdr:pic>
      <xdr:nvPicPr>
        <xdr:cNvPr id="2" name="Imagem 1" descr="Uma imagem contendo desenho&#10;&#10;Descrição gerada automaticamente">
          <a:extLst>
            <a:ext uri="{FF2B5EF4-FFF2-40B4-BE49-F238E27FC236}">
              <a16:creationId xmlns:a16="http://schemas.microsoft.com/office/drawing/2014/main" id="{F2B184ED-59B2-4A7E-AED9-2B04681775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0"/>
          <a:ext cx="1559045" cy="390525"/>
        </a:xfrm>
        <a:prstGeom prst="rect">
          <a:avLst/>
        </a:prstGeom>
      </xdr:spPr>
    </xdr:pic>
    <xdr:clientData/>
  </xdr:twoCellAnchor>
  <xdr:twoCellAnchor editAs="oneCell">
    <xdr:from>
      <xdr:col>6</xdr:col>
      <xdr:colOff>2278380</xdr:colOff>
      <xdr:row>0</xdr:row>
      <xdr:rowOff>114301</xdr:rowOff>
    </xdr:from>
    <xdr:to>
      <xdr:col>7</xdr:col>
      <xdr:colOff>1904</xdr:colOff>
      <xdr:row>0</xdr:row>
      <xdr:rowOff>561975</xdr:rowOff>
    </xdr:to>
    <xdr:pic>
      <xdr:nvPicPr>
        <xdr:cNvPr id="5" name="Gráfico 4" descr="Gráfico de barras com tendência ascendente">
          <a:extLst>
            <a:ext uri="{FF2B5EF4-FFF2-40B4-BE49-F238E27FC236}">
              <a16:creationId xmlns:a16="http://schemas.microsoft.com/office/drawing/2014/main" id="{75E3E88D-9E37-4705-A6C3-AE451F375A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90660" y="114301"/>
          <a:ext cx="447674" cy="447674"/>
        </a:xfrm>
        <a:prstGeom prst="rect">
          <a:avLst/>
        </a:prstGeom>
      </xdr:spPr>
    </xdr:pic>
    <xdr:clientData/>
  </xdr:twoCellAnchor>
  <xdr:twoCellAnchor>
    <xdr:from>
      <xdr:col>6</xdr:col>
      <xdr:colOff>1438276</xdr:colOff>
      <xdr:row>0</xdr:row>
      <xdr:rowOff>203835</xdr:rowOff>
    </xdr:from>
    <xdr:to>
      <xdr:col>6</xdr:col>
      <xdr:colOff>2257426</xdr:colOff>
      <xdr:row>0</xdr:row>
      <xdr:rowOff>489585</xdr:rowOff>
    </xdr:to>
    <xdr:sp macro="" textlink="">
      <xdr:nvSpPr>
        <xdr:cNvPr id="6" name="CaixaDeTexto 5">
          <a:hlinkClick xmlns:r="http://schemas.openxmlformats.org/officeDocument/2006/relationships" r:id="rId4"/>
          <a:extLst>
            <a:ext uri="{FF2B5EF4-FFF2-40B4-BE49-F238E27FC236}">
              <a16:creationId xmlns:a16="http://schemas.microsoft.com/office/drawing/2014/main" id="{1251A117-4505-4278-9E69-4C73E28908CF}"/>
            </a:ext>
          </a:extLst>
        </xdr:cNvPr>
        <xdr:cNvSpPr txBox="1"/>
      </xdr:nvSpPr>
      <xdr:spPr>
        <a:xfrm>
          <a:off x="8250556" y="203835"/>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244595</xdr:colOff>
      <xdr:row>0</xdr:row>
      <xdr:rowOff>457200</xdr:rowOff>
    </xdr:to>
    <xdr:pic>
      <xdr:nvPicPr>
        <xdr:cNvPr id="2" name="Imagem 1" descr="Uma imagem contendo desenho&#10;&#10;Descrição gerada automaticamente">
          <a:extLst>
            <a:ext uri="{FF2B5EF4-FFF2-40B4-BE49-F238E27FC236}">
              <a16:creationId xmlns:a16="http://schemas.microsoft.com/office/drawing/2014/main" id="{96560800-D746-429D-82A1-1AF8971898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6675"/>
          <a:ext cx="1543805" cy="390525"/>
        </a:xfrm>
        <a:prstGeom prst="rect">
          <a:avLst/>
        </a:prstGeom>
      </xdr:spPr>
    </xdr:pic>
    <xdr:clientData/>
  </xdr:twoCellAnchor>
  <xdr:twoCellAnchor editAs="oneCell">
    <xdr:from>
      <xdr:col>6</xdr:col>
      <xdr:colOff>2308859</xdr:colOff>
      <xdr:row>0</xdr:row>
      <xdr:rowOff>85725</xdr:rowOff>
    </xdr:from>
    <xdr:to>
      <xdr:col>7</xdr:col>
      <xdr:colOff>3808</xdr:colOff>
      <xdr:row>0</xdr:row>
      <xdr:rowOff>533399</xdr:rowOff>
    </xdr:to>
    <xdr:pic>
      <xdr:nvPicPr>
        <xdr:cNvPr id="3" name="Gráfico 2" descr="Gráfico de barras com tendência ascendente">
          <a:extLst>
            <a:ext uri="{FF2B5EF4-FFF2-40B4-BE49-F238E27FC236}">
              <a16:creationId xmlns:a16="http://schemas.microsoft.com/office/drawing/2014/main" id="{4B66D29C-67ED-49C1-BCA1-2F50AF2A663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30739" y="85725"/>
          <a:ext cx="447674" cy="447674"/>
        </a:xfrm>
        <a:prstGeom prst="rect">
          <a:avLst/>
        </a:prstGeom>
      </xdr:spPr>
    </xdr:pic>
    <xdr:clientData/>
  </xdr:twoCellAnchor>
  <xdr:twoCellAnchor>
    <xdr:from>
      <xdr:col>6</xdr:col>
      <xdr:colOff>1438275</xdr:colOff>
      <xdr:row>0</xdr:row>
      <xdr:rowOff>175259</xdr:rowOff>
    </xdr:from>
    <xdr:to>
      <xdr:col>6</xdr:col>
      <xdr:colOff>2257425</xdr:colOff>
      <xdr:row>0</xdr:row>
      <xdr:rowOff>461009</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4C490861-08C5-4EBA-BEB1-5EC9D77363DE}"/>
            </a:ext>
          </a:extLst>
        </xdr:cNvPr>
        <xdr:cNvSpPr txBox="1"/>
      </xdr:nvSpPr>
      <xdr:spPr>
        <a:xfrm>
          <a:off x="8860155" y="17525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88385</xdr:colOff>
      <xdr:row>0</xdr:row>
      <xdr:rowOff>523875</xdr:rowOff>
    </xdr:to>
    <xdr:pic>
      <xdr:nvPicPr>
        <xdr:cNvPr id="14" name="Imagem 13" descr="Uma imagem contendo desenho&#10;&#10;Descrição gerada automaticamente">
          <a:extLst>
            <a:ext uri="{FF2B5EF4-FFF2-40B4-BE49-F238E27FC236}">
              <a16:creationId xmlns:a16="http://schemas.microsoft.com/office/drawing/2014/main" id="{C51C7536-0B4B-41A5-802F-2708975BAE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543805" cy="390525"/>
        </a:xfrm>
        <a:prstGeom prst="rect">
          <a:avLst/>
        </a:prstGeom>
      </xdr:spPr>
    </xdr:pic>
    <xdr:clientData/>
  </xdr:twoCellAnchor>
  <xdr:twoCellAnchor editAs="oneCell">
    <xdr:from>
      <xdr:col>0</xdr:col>
      <xdr:colOff>0</xdr:colOff>
      <xdr:row>0</xdr:row>
      <xdr:rowOff>133350</xdr:rowOff>
    </xdr:from>
    <xdr:to>
      <xdr:col>2</xdr:col>
      <xdr:colOff>88385</xdr:colOff>
      <xdr:row>0</xdr:row>
      <xdr:rowOff>523875</xdr:rowOff>
    </xdr:to>
    <xdr:pic>
      <xdr:nvPicPr>
        <xdr:cNvPr id="15" name="Imagem 14" descr="Uma imagem contendo desenho&#10;&#10;Descrição gerada automaticamente">
          <a:extLst>
            <a:ext uri="{FF2B5EF4-FFF2-40B4-BE49-F238E27FC236}">
              <a16:creationId xmlns:a16="http://schemas.microsoft.com/office/drawing/2014/main" id="{4A4B6F47-E523-4179-B774-BDC97418C9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543805" cy="390525"/>
        </a:xfrm>
        <a:prstGeom prst="rect">
          <a:avLst/>
        </a:prstGeom>
      </xdr:spPr>
    </xdr:pic>
    <xdr:clientData/>
  </xdr:twoCellAnchor>
  <xdr:twoCellAnchor editAs="oneCell">
    <xdr:from>
      <xdr:col>6</xdr:col>
      <xdr:colOff>2301239</xdr:colOff>
      <xdr:row>0</xdr:row>
      <xdr:rowOff>133350</xdr:rowOff>
    </xdr:from>
    <xdr:to>
      <xdr:col>6</xdr:col>
      <xdr:colOff>2710813</xdr:colOff>
      <xdr:row>0</xdr:row>
      <xdr:rowOff>581024</xdr:rowOff>
    </xdr:to>
    <xdr:pic>
      <xdr:nvPicPr>
        <xdr:cNvPr id="16" name="Gráfico 15" descr="Gráfico de barras com tendência ascendente">
          <a:extLst>
            <a:ext uri="{FF2B5EF4-FFF2-40B4-BE49-F238E27FC236}">
              <a16:creationId xmlns:a16="http://schemas.microsoft.com/office/drawing/2014/main" id="{9991353B-925C-4DCA-AD6B-60E6213A88A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07879" y="133350"/>
          <a:ext cx="447674" cy="447674"/>
        </a:xfrm>
        <a:prstGeom prst="rect">
          <a:avLst/>
        </a:prstGeom>
      </xdr:spPr>
    </xdr:pic>
    <xdr:clientData/>
  </xdr:twoCellAnchor>
  <xdr:twoCellAnchor>
    <xdr:from>
      <xdr:col>6</xdr:col>
      <xdr:colOff>1453515</xdr:colOff>
      <xdr:row>0</xdr:row>
      <xdr:rowOff>200024</xdr:rowOff>
    </xdr:from>
    <xdr:to>
      <xdr:col>6</xdr:col>
      <xdr:colOff>2272665</xdr:colOff>
      <xdr:row>0</xdr:row>
      <xdr:rowOff>485774</xdr:rowOff>
    </xdr:to>
    <xdr:sp macro="" textlink="">
      <xdr:nvSpPr>
        <xdr:cNvPr id="17" name="CaixaDeTexto 16">
          <a:hlinkClick xmlns:r="http://schemas.openxmlformats.org/officeDocument/2006/relationships" r:id="rId4"/>
          <a:extLst>
            <a:ext uri="{FF2B5EF4-FFF2-40B4-BE49-F238E27FC236}">
              <a16:creationId xmlns:a16="http://schemas.microsoft.com/office/drawing/2014/main" id="{BFB9A35A-B7F2-4A98-8739-99570B287800}"/>
            </a:ext>
          </a:extLst>
        </xdr:cNvPr>
        <xdr:cNvSpPr txBox="1"/>
      </xdr:nvSpPr>
      <xdr:spPr>
        <a:xfrm>
          <a:off x="8860155" y="200024"/>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244595</xdr:colOff>
      <xdr:row>0</xdr:row>
      <xdr:rowOff>457200</xdr:rowOff>
    </xdr:to>
    <xdr:pic>
      <xdr:nvPicPr>
        <xdr:cNvPr id="2" name="Imagem 1" descr="Uma imagem contendo desenho&#10;&#10;Descrição gerada automaticamente">
          <a:extLst>
            <a:ext uri="{FF2B5EF4-FFF2-40B4-BE49-F238E27FC236}">
              <a16:creationId xmlns:a16="http://schemas.microsoft.com/office/drawing/2014/main" id="{0F9915FB-5DCB-4315-A1CD-BB6004742A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6675"/>
          <a:ext cx="1543805" cy="390525"/>
        </a:xfrm>
        <a:prstGeom prst="rect">
          <a:avLst/>
        </a:prstGeom>
      </xdr:spPr>
    </xdr:pic>
    <xdr:clientData/>
  </xdr:twoCellAnchor>
  <xdr:twoCellAnchor editAs="oneCell">
    <xdr:from>
      <xdr:col>6</xdr:col>
      <xdr:colOff>2308859</xdr:colOff>
      <xdr:row>0</xdr:row>
      <xdr:rowOff>85725</xdr:rowOff>
    </xdr:from>
    <xdr:to>
      <xdr:col>7</xdr:col>
      <xdr:colOff>3808</xdr:colOff>
      <xdr:row>0</xdr:row>
      <xdr:rowOff>533399</xdr:rowOff>
    </xdr:to>
    <xdr:pic>
      <xdr:nvPicPr>
        <xdr:cNvPr id="3" name="Gráfico 2" descr="Gráfico de barras com tendência ascendente">
          <a:extLst>
            <a:ext uri="{FF2B5EF4-FFF2-40B4-BE49-F238E27FC236}">
              <a16:creationId xmlns:a16="http://schemas.microsoft.com/office/drawing/2014/main" id="{CE387386-4E17-4419-94E1-11FB862511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15499" y="85725"/>
          <a:ext cx="483869" cy="447674"/>
        </a:xfrm>
        <a:prstGeom prst="rect">
          <a:avLst/>
        </a:prstGeom>
      </xdr:spPr>
    </xdr:pic>
    <xdr:clientData/>
  </xdr:twoCellAnchor>
  <xdr:twoCellAnchor>
    <xdr:from>
      <xdr:col>6</xdr:col>
      <xdr:colOff>1438275</xdr:colOff>
      <xdr:row>0</xdr:row>
      <xdr:rowOff>175259</xdr:rowOff>
    </xdr:from>
    <xdr:to>
      <xdr:col>6</xdr:col>
      <xdr:colOff>2257425</xdr:colOff>
      <xdr:row>0</xdr:row>
      <xdr:rowOff>461009</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AE6B1D1B-A1C6-433D-B4FB-8E3050C17134}"/>
            </a:ext>
          </a:extLst>
        </xdr:cNvPr>
        <xdr:cNvSpPr txBox="1"/>
      </xdr:nvSpPr>
      <xdr:spPr>
        <a:xfrm>
          <a:off x="8844915" y="17525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244595</xdr:colOff>
      <xdr:row>0</xdr:row>
      <xdr:rowOff>457200</xdr:rowOff>
    </xdr:to>
    <xdr:pic>
      <xdr:nvPicPr>
        <xdr:cNvPr id="2" name="Imagem 1" descr="Uma imagem contendo desenho&#10;&#10;Descrição gerada automaticamente">
          <a:extLst>
            <a:ext uri="{FF2B5EF4-FFF2-40B4-BE49-F238E27FC236}">
              <a16:creationId xmlns:a16="http://schemas.microsoft.com/office/drawing/2014/main" id="{202060C7-F61F-4C8F-9CC9-51014D6F3E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6675"/>
          <a:ext cx="1543805" cy="390525"/>
        </a:xfrm>
        <a:prstGeom prst="rect">
          <a:avLst/>
        </a:prstGeom>
      </xdr:spPr>
    </xdr:pic>
    <xdr:clientData/>
  </xdr:twoCellAnchor>
  <xdr:twoCellAnchor editAs="oneCell">
    <xdr:from>
      <xdr:col>6</xdr:col>
      <xdr:colOff>2308859</xdr:colOff>
      <xdr:row>0</xdr:row>
      <xdr:rowOff>85725</xdr:rowOff>
    </xdr:from>
    <xdr:to>
      <xdr:col>7</xdr:col>
      <xdr:colOff>3808</xdr:colOff>
      <xdr:row>0</xdr:row>
      <xdr:rowOff>533399</xdr:rowOff>
    </xdr:to>
    <xdr:pic>
      <xdr:nvPicPr>
        <xdr:cNvPr id="3" name="Gráfico 2" descr="Gráfico de barras com tendência ascendente">
          <a:extLst>
            <a:ext uri="{FF2B5EF4-FFF2-40B4-BE49-F238E27FC236}">
              <a16:creationId xmlns:a16="http://schemas.microsoft.com/office/drawing/2014/main" id="{0543EEDE-06F3-416C-9BAE-8E9EECD648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15499" y="85725"/>
          <a:ext cx="483869" cy="447674"/>
        </a:xfrm>
        <a:prstGeom prst="rect">
          <a:avLst/>
        </a:prstGeom>
      </xdr:spPr>
    </xdr:pic>
    <xdr:clientData/>
  </xdr:twoCellAnchor>
  <xdr:twoCellAnchor>
    <xdr:from>
      <xdr:col>6</xdr:col>
      <xdr:colOff>1438275</xdr:colOff>
      <xdr:row>0</xdr:row>
      <xdr:rowOff>175259</xdr:rowOff>
    </xdr:from>
    <xdr:to>
      <xdr:col>6</xdr:col>
      <xdr:colOff>2257425</xdr:colOff>
      <xdr:row>0</xdr:row>
      <xdr:rowOff>461009</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4B3497D8-DA3A-436D-B5F8-1BAD8D341973}"/>
            </a:ext>
          </a:extLst>
        </xdr:cNvPr>
        <xdr:cNvSpPr txBox="1"/>
      </xdr:nvSpPr>
      <xdr:spPr>
        <a:xfrm>
          <a:off x="8844915" y="17525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149345</xdr:colOff>
      <xdr:row>0</xdr:row>
      <xdr:rowOff>523875</xdr:rowOff>
    </xdr:to>
    <xdr:pic>
      <xdr:nvPicPr>
        <xdr:cNvPr id="2" name="Imagem 1" descr="Uma imagem contendo desenho&#10;&#10;Descrição gerada automaticamente">
          <a:extLst>
            <a:ext uri="{FF2B5EF4-FFF2-40B4-BE49-F238E27FC236}">
              <a16:creationId xmlns:a16="http://schemas.microsoft.com/office/drawing/2014/main" id="{16276DF2-2BC8-4724-B008-084D79422E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559045" cy="390525"/>
        </a:xfrm>
        <a:prstGeom prst="rect">
          <a:avLst/>
        </a:prstGeom>
      </xdr:spPr>
    </xdr:pic>
    <xdr:clientData/>
  </xdr:twoCellAnchor>
  <xdr:twoCellAnchor editAs="oneCell">
    <xdr:from>
      <xdr:col>0</xdr:col>
      <xdr:colOff>0</xdr:colOff>
      <xdr:row>0</xdr:row>
      <xdr:rowOff>133350</xdr:rowOff>
    </xdr:from>
    <xdr:to>
      <xdr:col>2</xdr:col>
      <xdr:colOff>149345</xdr:colOff>
      <xdr:row>0</xdr:row>
      <xdr:rowOff>523875</xdr:rowOff>
    </xdr:to>
    <xdr:pic>
      <xdr:nvPicPr>
        <xdr:cNvPr id="5" name="Imagem 4" descr="Uma imagem contendo desenho&#10;&#10;Descrição gerada automaticamente">
          <a:extLst>
            <a:ext uri="{FF2B5EF4-FFF2-40B4-BE49-F238E27FC236}">
              <a16:creationId xmlns:a16="http://schemas.microsoft.com/office/drawing/2014/main" id="{991F6F13-7FC0-4827-8668-227E9A4D21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511420" cy="390525"/>
        </a:xfrm>
        <a:prstGeom prst="rect">
          <a:avLst/>
        </a:prstGeom>
      </xdr:spPr>
    </xdr:pic>
    <xdr:clientData/>
  </xdr:twoCellAnchor>
  <xdr:twoCellAnchor editAs="oneCell">
    <xdr:from>
      <xdr:col>6</xdr:col>
      <xdr:colOff>2301239</xdr:colOff>
      <xdr:row>0</xdr:row>
      <xdr:rowOff>133350</xdr:rowOff>
    </xdr:from>
    <xdr:to>
      <xdr:col>6</xdr:col>
      <xdr:colOff>2710813</xdr:colOff>
      <xdr:row>0</xdr:row>
      <xdr:rowOff>581024</xdr:rowOff>
    </xdr:to>
    <xdr:pic>
      <xdr:nvPicPr>
        <xdr:cNvPr id="6" name="Gráfico 5" descr="Gráfico de barras com tendência ascendente">
          <a:extLst>
            <a:ext uri="{FF2B5EF4-FFF2-40B4-BE49-F238E27FC236}">
              <a16:creationId xmlns:a16="http://schemas.microsoft.com/office/drawing/2014/main" id="{7613CF31-DD1D-4D2B-930A-09117E47FA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9259" y="133350"/>
          <a:ext cx="447674" cy="447674"/>
        </a:xfrm>
        <a:prstGeom prst="rect">
          <a:avLst/>
        </a:prstGeom>
      </xdr:spPr>
    </xdr:pic>
    <xdr:clientData/>
  </xdr:twoCellAnchor>
  <xdr:twoCellAnchor>
    <xdr:from>
      <xdr:col>6</xdr:col>
      <xdr:colOff>1453515</xdr:colOff>
      <xdr:row>0</xdr:row>
      <xdr:rowOff>200024</xdr:rowOff>
    </xdr:from>
    <xdr:to>
      <xdr:col>6</xdr:col>
      <xdr:colOff>2272665</xdr:colOff>
      <xdr:row>0</xdr:row>
      <xdr:rowOff>485774</xdr:rowOff>
    </xdr:to>
    <xdr:sp macro="" textlink="">
      <xdr:nvSpPr>
        <xdr:cNvPr id="7" name="CaixaDeTexto 6">
          <a:hlinkClick xmlns:r="http://schemas.openxmlformats.org/officeDocument/2006/relationships" r:id="rId4"/>
          <a:extLst>
            <a:ext uri="{FF2B5EF4-FFF2-40B4-BE49-F238E27FC236}">
              <a16:creationId xmlns:a16="http://schemas.microsoft.com/office/drawing/2014/main" id="{CAE0D1A2-C969-4927-B59C-D521329303CC}"/>
            </a:ext>
          </a:extLst>
        </xdr:cNvPr>
        <xdr:cNvSpPr txBox="1"/>
      </xdr:nvSpPr>
      <xdr:spPr>
        <a:xfrm>
          <a:off x="8471535" y="200024"/>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2</xdr:col>
      <xdr:colOff>149345</xdr:colOff>
      <xdr:row>0</xdr:row>
      <xdr:rowOff>504825</xdr:rowOff>
    </xdr:to>
    <xdr:pic>
      <xdr:nvPicPr>
        <xdr:cNvPr id="2" name="Imagem 1" descr="Uma imagem contendo desenho&#10;&#10;Descrição gerada automaticamente">
          <a:extLst>
            <a:ext uri="{FF2B5EF4-FFF2-40B4-BE49-F238E27FC236}">
              <a16:creationId xmlns:a16="http://schemas.microsoft.com/office/drawing/2014/main" id="{46D3ECC3-D255-4AE6-ABED-FCBAB66F7F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
          <a:ext cx="1559045" cy="390525"/>
        </a:xfrm>
        <a:prstGeom prst="rect">
          <a:avLst/>
        </a:prstGeom>
      </xdr:spPr>
    </xdr:pic>
    <xdr:clientData/>
  </xdr:twoCellAnchor>
  <xdr:twoCellAnchor editAs="oneCell">
    <xdr:from>
      <xdr:col>6</xdr:col>
      <xdr:colOff>2269066</xdr:colOff>
      <xdr:row>0</xdr:row>
      <xdr:rowOff>134408</xdr:rowOff>
    </xdr:from>
    <xdr:to>
      <xdr:col>7</xdr:col>
      <xdr:colOff>2115</xdr:colOff>
      <xdr:row>0</xdr:row>
      <xdr:rowOff>582082</xdr:rowOff>
    </xdr:to>
    <xdr:pic>
      <xdr:nvPicPr>
        <xdr:cNvPr id="3" name="Gráfico 2" descr="Gráfico de barras com tendência ascendente">
          <a:extLst>
            <a:ext uri="{FF2B5EF4-FFF2-40B4-BE49-F238E27FC236}">
              <a16:creationId xmlns:a16="http://schemas.microsoft.com/office/drawing/2014/main" id="{DADE3508-BC90-49B9-9244-AB2125DE30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7933" y="134408"/>
          <a:ext cx="447674" cy="447674"/>
        </a:xfrm>
        <a:prstGeom prst="rect">
          <a:avLst/>
        </a:prstGeom>
      </xdr:spPr>
    </xdr:pic>
    <xdr:clientData/>
  </xdr:twoCellAnchor>
  <xdr:twoCellAnchor>
    <xdr:from>
      <xdr:col>6</xdr:col>
      <xdr:colOff>1429810</xdr:colOff>
      <xdr:row>0</xdr:row>
      <xdr:rowOff>226483</xdr:rowOff>
    </xdr:from>
    <xdr:to>
      <xdr:col>6</xdr:col>
      <xdr:colOff>2248960</xdr:colOff>
      <xdr:row>0</xdr:row>
      <xdr:rowOff>512233</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9898D1D0-2B8B-4093-A429-502863949916}"/>
            </a:ext>
          </a:extLst>
        </xdr:cNvPr>
        <xdr:cNvSpPr txBox="1"/>
      </xdr:nvSpPr>
      <xdr:spPr>
        <a:xfrm>
          <a:off x="8448677" y="226483"/>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2</xdr:col>
      <xdr:colOff>149345</xdr:colOff>
      <xdr:row>0</xdr:row>
      <xdr:rowOff>552450</xdr:rowOff>
    </xdr:to>
    <xdr:pic>
      <xdr:nvPicPr>
        <xdr:cNvPr id="2" name="Imagem 1" descr="Uma imagem contendo desenho&#10;&#10;Descrição gerada automaticamente">
          <a:extLst>
            <a:ext uri="{FF2B5EF4-FFF2-40B4-BE49-F238E27FC236}">
              <a16:creationId xmlns:a16="http://schemas.microsoft.com/office/drawing/2014/main" id="{946FBA0B-A728-487C-A74F-1798BC7FBD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1559045" cy="390525"/>
        </a:xfrm>
        <a:prstGeom prst="rect">
          <a:avLst/>
        </a:prstGeom>
      </xdr:spPr>
    </xdr:pic>
    <xdr:clientData/>
  </xdr:twoCellAnchor>
  <xdr:twoCellAnchor editAs="oneCell">
    <xdr:from>
      <xdr:col>0</xdr:col>
      <xdr:colOff>0</xdr:colOff>
      <xdr:row>0</xdr:row>
      <xdr:rowOff>161925</xdr:rowOff>
    </xdr:from>
    <xdr:to>
      <xdr:col>2</xdr:col>
      <xdr:colOff>149345</xdr:colOff>
      <xdr:row>0</xdr:row>
      <xdr:rowOff>552450</xdr:rowOff>
    </xdr:to>
    <xdr:pic>
      <xdr:nvPicPr>
        <xdr:cNvPr id="5" name="Imagem 4" descr="Uma imagem contendo desenho&#10;&#10;Descrição gerada automaticamente">
          <a:extLst>
            <a:ext uri="{FF2B5EF4-FFF2-40B4-BE49-F238E27FC236}">
              <a16:creationId xmlns:a16="http://schemas.microsoft.com/office/drawing/2014/main" id="{3BEF083F-CBA8-45B6-93FB-48EFD8DAE2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1511420" cy="390525"/>
        </a:xfrm>
        <a:prstGeom prst="rect">
          <a:avLst/>
        </a:prstGeom>
      </xdr:spPr>
    </xdr:pic>
    <xdr:clientData/>
  </xdr:twoCellAnchor>
  <xdr:twoCellAnchor editAs="oneCell">
    <xdr:from>
      <xdr:col>6</xdr:col>
      <xdr:colOff>2293619</xdr:colOff>
      <xdr:row>0</xdr:row>
      <xdr:rowOff>161925</xdr:rowOff>
    </xdr:from>
    <xdr:to>
      <xdr:col>6</xdr:col>
      <xdr:colOff>2712718</xdr:colOff>
      <xdr:row>0</xdr:row>
      <xdr:rowOff>609599</xdr:rowOff>
    </xdr:to>
    <xdr:pic>
      <xdr:nvPicPr>
        <xdr:cNvPr id="6" name="Gráfico 5" descr="Gráfico de barras com tendência ascendente">
          <a:extLst>
            <a:ext uri="{FF2B5EF4-FFF2-40B4-BE49-F238E27FC236}">
              <a16:creationId xmlns:a16="http://schemas.microsoft.com/office/drawing/2014/main" id="{7EA1D1FF-8E96-463F-8024-C00F14AA41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11639" y="161925"/>
          <a:ext cx="447674" cy="447674"/>
        </a:xfrm>
        <a:prstGeom prst="rect">
          <a:avLst/>
        </a:prstGeom>
      </xdr:spPr>
    </xdr:pic>
    <xdr:clientData/>
  </xdr:twoCellAnchor>
  <xdr:twoCellAnchor>
    <xdr:from>
      <xdr:col>6</xdr:col>
      <xdr:colOff>1377315</xdr:colOff>
      <xdr:row>0</xdr:row>
      <xdr:rowOff>228599</xdr:rowOff>
    </xdr:from>
    <xdr:to>
      <xdr:col>6</xdr:col>
      <xdr:colOff>2196465</xdr:colOff>
      <xdr:row>0</xdr:row>
      <xdr:rowOff>514349</xdr:rowOff>
    </xdr:to>
    <xdr:sp macro="" textlink="">
      <xdr:nvSpPr>
        <xdr:cNvPr id="7" name="CaixaDeTexto 6">
          <a:hlinkClick xmlns:r="http://schemas.openxmlformats.org/officeDocument/2006/relationships" r:id="rId4"/>
          <a:extLst>
            <a:ext uri="{FF2B5EF4-FFF2-40B4-BE49-F238E27FC236}">
              <a16:creationId xmlns:a16="http://schemas.microsoft.com/office/drawing/2014/main" id="{973B40A5-0D4E-415A-97F2-F753B54E79FC}"/>
            </a:ext>
          </a:extLst>
        </xdr:cNvPr>
        <xdr:cNvSpPr txBox="1"/>
      </xdr:nvSpPr>
      <xdr:spPr>
        <a:xfrm>
          <a:off x="8395335" y="22859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2</xdr:col>
      <xdr:colOff>149345</xdr:colOff>
      <xdr:row>0</xdr:row>
      <xdr:rowOff>504825</xdr:rowOff>
    </xdr:to>
    <xdr:pic>
      <xdr:nvPicPr>
        <xdr:cNvPr id="2" name="Imagem 1" descr="Uma imagem contendo desenho&#10;&#10;Descrição gerada automaticamente">
          <a:extLst>
            <a:ext uri="{FF2B5EF4-FFF2-40B4-BE49-F238E27FC236}">
              <a16:creationId xmlns:a16="http://schemas.microsoft.com/office/drawing/2014/main" id="{74350928-536B-43AB-B15C-776E8AEAA7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42875"/>
          <a:ext cx="1559045" cy="390525"/>
        </a:xfrm>
        <a:prstGeom prst="rect">
          <a:avLst/>
        </a:prstGeom>
      </xdr:spPr>
    </xdr:pic>
    <xdr:clientData/>
  </xdr:twoCellAnchor>
  <xdr:twoCellAnchor editAs="oneCell">
    <xdr:from>
      <xdr:col>6</xdr:col>
      <xdr:colOff>2278379</xdr:colOff>
      <xdr:row>0</xdr:row>
      <xdr:rowOff>120015</xdr:rowOff>
    </xdr:from>
    <xdr:to>
      <xdr:col>7</xdr:col>
      <xdr:colOff>1903</xdr:colOff>
      <xdr:row>0</xdr:row>
      <xdr:rowOff>567689</xdr:rowOff>
    </xdr:to>
    <xdr:pic>
      <xdr:nvPicPr>
        <xdr:cNvPr id="3" name="Gráfico 2" descr="Gráfico de barras com tendência ascendente">
          <a:extLst>
            <a:ext uri="{FF2B5EF4-FFF2-40B4-BE49-F238E27FC236}">
              <a16:creationId xmlns:a16="http://schemas.microsoft.com/office/drawing/2014/main" id="{4F3F33D4-5114-4BD9-8637-E39E662E72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96399" y="120015"/>
          <a:ext cx="447674" cy="447674"/>
        </a:xfrm>
        <a:prstGeom prst="rect">
          <a:avLst/>
        </a:prstGeom>
      </xdr:spPr>
    </xdr:pic>
    <xdr:clientData/>
  </xdr:twoCellAnchor>
  <xdr:twoCellAnchor>
    <xdr:from>
      <xdr:col>6</xdr:col>
      <xdr:colOff>1407795</xdr:colOff>
      <xdr:row>0</xdr:row>
      <xdr:rowOff>201929</xdr:rowOff>
    </xdr:from>
    <xdr:to>
      <xdr:col>6</xdr:col>
      <xdr:colOff>2226945</xdr:colOff>
      <xdr:row>0</xdr:row>
      <xdr:rowOff>487679</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73398820-93A4-4D29-965E-0BA16F16DC37}"/>
            </a:ext>
          </a:extLst>
        </xdr:cNvPr>
        <xdr:cNvSpPr txBox="1"/>
      </xdr:nvSpPr>
      <xdr:spPr>
        <a:xfrm>
          <a:off x="8425815" y="20192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2</xdr:col>
      <xdr:colOff>149345</xdr:colOff>
      <xdr:row>0</xdr:row>
      <xdr:rowOff>514350</xdr:rowOff>
    </xdr:to>
    <xdr:pic>
      <xdr:nvPicPr>
        <xdr:cNvPr id="2" name="Imagem 1" descr="Uma imagem contendo desenho&#10;&#10;Descrição gerada automaticamente">
          <a:extLst>
            <a:ext uri="{FF2B5EF4-FFF2-40B4-BE49-F238E27FC236}">
              <a16:creationId xmlns:a16="http://schemas.microsoft.com/office/drawing/2014/main" id="{0500A50F-21E3-4A9C-8F0F-A338E7AF9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
          <a:ext cx="1559045" cy="390525"/>
        </a:xfrm>
        <a:prstGeom prst="rect">
          <a:avLst/>
        </a:prstGeom>
      </xdr:spPr>
    </xdr:pic>
    <xdr:clientData/>
  </xdr:twoCellAnchor>
  <xdr:twoCellAnchor editAs="oneCell">
    <xdr:from>
      <xdr:col>0</xdr:col>
      <xdr:colOff>0</xdr:colOff>
      <xdr:row>0</xdr:row>
      <xdr:rowOff>123825</xdr:rowOff>
    </xdr:from>
    <xdr:to>
      <xdr:col>2</xdr:col>
      <xdr:colOff>149345</xdr:colOff>
      <xdr:row>0</xdr:row>
      <xdr:rowOff>514350</xdr:rowOff>
    </xdr:to>
    <xdr:pic>
      <xdr:nvPicPr>
        <xdr:cNvPr id="5" name="Imagem 4" descr="Uma imagem contendo desenho&#10;&#10;Descrição gerada automaticamente">
          <a:extLst>
            <a:ext uri="{FF2B5EF4-FFF2-40B4-BE49-F238E27FC236}">
              <a16:creationId xmlns:a16="http://schemas.microsoft.com/office/drawing/2014/main" id="{81649F1F-9A50-4AF4-8ED1-FC071A2E23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
          <a:ext cx="1511420" cy="390525"/>
        </a:xfrm>
        <a:prstGeom prst="rect">
          <a:avLst/>
        </a:prstGeom>
      </xdr:spPr>
    </xdr:pic>
    <xdr:clientData/>
  </xdr:twoCellAnchor>
  <xdr:twoCellAnchor editAs="oneCell">
    <xdr:from>
      <xdr:col>6</xdr:col>
      <xdr:colOff>2308859</xdr:colOff>
      <xdr:row>0</xdr:row>
      <xdr:rowOff>93345</xdr:rowOff>
    </xdr:from>
    <xdr:to>
      <xdr:col>7</xdr:col>
      <xdr:colOff>3808</xdr:colOff>
      <xdr:row>0</xdr:row>
      <xdr:rowOff>541019</xdr:rowOff>
    </xdr:to>
    <xdr:pic>
      <xdr:nvPicPr>
        <xdr:cNvPr id="6" name="Gráfico 5" descr="Gráfico de barras com tendência ascendente">
          <a:extLst>
            <a:ext uri="{FF2B5EF4-FFF2-40B4-BE49-F238E27FC236}">
              <a16:creationId xmlns:a16="http://schemas.microsoft.com/office/drawing/2014/main" id="{E4CDACA1-23EA-4248-8D1D-FB7DAD578C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26879" y="93345"/>
          <a:ext cx="447674" cy="447674"/>
        </a:xfrm>
        <a:prstGeom prst="rect">
          <a:avLst/>
        </a:prstGeom>
      </xdr:spPr>
    </xdr:pic>
    <xdr:clientData/>
  </xdr:twoCellAnchor>
  <xdr:twoCellAnchor>
    <xdr:from>
      <xdr:col>6</xdr:col>
      <xdr:colOff>1453515</xdr:colOff>
      <xdr:row>0</xdr:row>
      <xdr:rowOff>190499</xdr:rowOff>
    </xdr:from>
    <xdr:to>
      <xdr:col>6</xdr:col>
      <xdr:colOff>2272665</xdr:colOff>
      <xdr:row>0</xdr:row>
      <xdr:rowOff>476249</xdr:rowOff>
    </xdr:to>
    <xdr:sp macro="" textlink="">
      <xdr:nvSpPr>
        <xdr:cNvPr id="7" name="CaixaDeTexto 6">
          <a:hlinkClick xmlns:r="http://schemas.openxmlformats.org/officeDocument/2006/relationships" r:id="rId4"/>
          <a:extLst>
            <a:ext uri="{FF2B5EF4-FFF2-40B4-BE49-F238E27FC236}">
              <a16:creationId xmlns:a16="http://schemas.microsoft.com/office/drawing/2014/main" id="{89644D1A-1A97-4F20-BB16-99848E94FCC5}"/>
            </a:ext>
          </a:extLst>
        </xdr:cNvPr>
        <xdr:cNvSpPr txBox="1"/>
      </xdr:nvSpPr>
      <xdr:spPr>
        <a:xfrm>
          <a:off x="8471535" y="19049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2</xdr:col>
      <xdr:colOff>149345</xdr:colOff>
      <xdr:row>0</xdr:row>
      <xdr:rowOff>504825</xdr:rowOff>
    </xdr:to>
    <xdr:pic>
      <xdr:nvPicPr>
        <xdr:cNvPr id="2" name="Imagem 1" descr="Uma imagem contendo desenho&#10;&#10;Descrição gerada automaticamente">
          <a:extLst>
            <a:ext uri="{FF2B5EF4-FFF2-40B4-BE49-F238E27FC236}">
              <a16:creationId xmlns:a16="http://schemas.microsoft.com/office/drawing/2014/main" id="{8C6612C5-A55C-49D5-8999-FF2755BD33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
          <a:ext cx="1559045" cy="390525"/>
        </a:xfrm>
        <a:prstGeom prst="rect">
          <a:avLst/>
        </a:prstGeom>
      </xdr:spPr>
    </xdr:pic>
    <xdr:clientData/>
  </xdr:twoCellAnchor>
  <xdr:twoCellAnchor editAs="oneCell">
    <xdr:from>
      <xdr:col>6</xdr:col>
      <xdr:colOff>2263139</xdr:colOff>
      <xdr:row>0</xdr:row>
      <xdr:rowOff>123825</xdr:rowOff>
    </xdr:from>
    <xdr:to>
      <xdr:col>6</xdr:col>
      <xdr:colOff>2710978</xdr:colOff>
      <xdr:row>0</xdr:row>
      <xdr:rowOff>571499</xdr:rowOff>
    </xdr:to>
    <xdr:pic>
      <xdr:nvPicPr>
        <xdr:cNvPr id="3" name="Gráfico 2" descr="Gráfico de barras com tendência ascendente">
          <a:extLst>
            <a:ext uri="{FF2B5EF4-FFF2-40B4-BE49-F238E27FC236}">
              <a16:creationId xmlns:a16="http://schemas.microsoft.com/office/drawing/2014/main" id="{128018A2-6310-46C5-B5A1-83A8AE1484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1159" y="123825"/>
          <a:ext cx="504989" cy="447674"/>
        </a:xfrm>
        <a:prstGeom prst="rect">
          <a:avLst/>
        </a:prstGeom>
      </xdr:spPr>
    </xdr:pic>
    <xdr:clientData/>
  </xdr:twoCellAnchor>
  <xdr:twoCellAnchor>
    <xdr:from>
      <xdr:col>6</xdr:col>
      <xdr:colOff>1407795</xdr:colOff>
      <xdr:row>0</xdr:row>
      <xdr:rowOff>190499</xdr:rowOff>
    </xdr:from>
    <xdr:to>
      <xdr:col>6</xdr:col>
      <xdr:colOff>2226945</xdr:colOff>
      <xdr:row>0</xdr:row>
      <xdr:rowOff>476249</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D035EBBF-E751-401F-BFB8-08381D91D5AF}"/>
            </a:ext>
          </a:extLst>
        </xdr:cNvPr>
        <xdr:cNvSpPr txBox="1"/>
      </xdr:nvSpPr>
      <xdr:spPr>
        <a:xfrm>
          <a:off x="8425815" y="190499"/>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149345</xdr:colOff>
      <xdr:row>0</xdr:row>
      <xdr:rowOff>504825</xdr:rowOff>
    </xdr:to>
    <xdr:pic>
      <xdr:nvPicPr>
        <xdr:cNvPr id="2" name="Imagem 1" descr="Uma imagem contendo desenho&#10;&#10;Descrição gerada automaticamente">
          <a:extLst>
            <a:ext uri="{FF2B5EF4-FFF2-40B4-BE49-F238E27FC236}">
              <a16:creationId xmlns:a16="http://schemas.microsoft.com/office/drawing/2014/main" id="{E651C39C-3743-4FAB-AD7D-3AECBF2AB0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
          <a:ext cx="1559045" cy="390525"/>
        </a:xfrm>
        <a:prstGeom prst="rect">
          <a:avLst/>
        </a:prstGeom>
      </xdr:spPr>
    </xdr:pic>
    <xdr:clientData/>
  </xdr:twoCellAnchor>
  <xdr:twoCellAnchor editAs="oneCell">
    <xdr:from>
      <xdr:col>6</xdr:col>
      <xdr:colOff>2270759</xdr:colOff>
      <xdr:row>0</xdr:row>
      <xdr:rowOff>140970</xdr:rowOff>
    </xdr:from>
    <xdr:to>
      <xdr:col>7</xdr:col>
      <xdr:colOff>3808</xdr:colOff>
      <xdr:row>0</xdr:row>
      <xdr:rowOff>588644</xdr:rowOff>
    </xdr:to>
    <xdr:pic>
      <xdr:nvPicPr>
        <xdr:cNvPr id="3" name="Gráfico 2" descr="Gráfico de barras com tendência ascendente">
          <a:extLst>
            <a:ext uri="{FF2B5EF4-FFF2-40B4-BE49-F238E27FC236}">
              <a16:creationId xmlns:a16="http://schemas.microsoft.com/office/drawing/2014/main" id="{8F7D99E6-7E9F-486F-B2FE-61A00C40C3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8779" y="140970"/>
          <a:ext cx="447674" cy="447674"/>
        </a:xfrm>
        <a:prstGeom prst="rect">
          <a:avLst/>
        </a:prstGeom>
      </xdr:spPr>
    </xdr:pic>
    <xdr:clientData/>
  </xdr:twoCellAnchor>
  <xdr:twoCellAnchor>
    <xdr:from>
      <xdr:col>6</xdr:col>
      <xdr:colOff>1400175</xdr:colOff>
      <xdr:row>0</xdr:row>
      <xdr:rowOff>222884</xdr:rowOff>
    </xdr:from>
    <xdr:to>
      <xdr:col>6</xdr:col>
      <xdr:colOff>2219325</xdr:colOff>
      <xdr:row>0</xdr:row>
      <xdr:rowOff>508634</xdr:rowOff>
    </xdr:to>
    <xdr:sp macro="" textlink="">
      <xdr:nvSpPr>
        <xdr:cNvPr id="4" name="CaixaDeTexto 3">
          <a:hlinkClick xmlns:r="http://schemas.openxmlformats.org/officeDocument/2006/relationships" r:id="rId4"/>
          <a:extLst>
            <a:ext uri="{FF2B5EF4-FFF2-40B4-BE49-F238E27FC236}">
              <a16:creationId xmlns:a16="http://schemas.microsoft.com/office/drawing/2014/main" id="{C2074CFE-7634-439D-9F03-BF005338199A}"/>
            </a:ext>
          </a:extLst>
        </xdr:cNvPr>
        <xdr:cNvSpPr txBox="1"/>
      </xdr:nvSpPr>
      <xdr:spPr>
        <a:xfrm>
          <a:off x="8418195" y="222884"/>
          <a:ext cx="819150" cy="285750"/>
        </a:xfrm>
        <a:prstGeom prst="rect">
          <a:avLst/>
        </a:prstGeom>
        <a:solidFill>
          <a:schemeClr val="lt1"/>
        </a:solidFill>
        <a:ln w="9525" cmpd="sng">
          <a:solidFill>
            <a:schemeClr val="lt1">
              <a:shade val="50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000" b="1" i="0">
              <a:solidFill>
                <a:srgbClr val="00B0F0"/>
              </a:solidFill>
            </a:rPr>
            <a:t>RETORNAR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047805\c\AN&#193;LISE%20CEAR&#193;\BadeR99_C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ntaxnet/Desdobramento/Inform%20Rog&#233;rio/Spc/BVR/Dez99/Conselho/BadeR99_NB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visioncontaxnet/Desdobramento/Inform%20Rog&#233;rio/Spc/BVR/Dez99/Conselho/BadeR99_NB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visioncontaxnet/DADOS/NRH-1231/B&#244;nus%20Gerencial%202001/Filiais/Cear&#225;/DIR%20MERCADO%20CONSUMIDO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036097\ce036097\WINDOWS\Desktop\Report%20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rcelo.sousa/Desktop/HSE/5.%20PROGRAMA_Auditoria/01.%20NOVO%20PROTOCOLO/HK%20-%20Q.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invisioncontaxnet/Desdobramento/Inform%20Rog&#233;rio/Spc/BVR/2000/Conselho/BadeR2000_NRJ.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invisioncontaxnet/Desdobramento/Inform%20Rog&#233;rio/Spc/BVR/2000/Conselho/RecLiqServ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invisioncontaxnet/Desdobramento/Inform%20Rog&#233;rio/Spc/BVR/2000/Conselho/BadeR2000_TN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e"/>
      <sheetName val="DemoRes"/>
      <sheetName val="DemoRes (2)"/>
      <sheetName val="RecLiqServ"/>
      <sheetName val="RecLiqServ (2)"/>
      <sheetName val="IndQtd"/>
      <sheetName val="RecUni"/>
      <sheetName val="DetDemoRes"/>
      <sheetName val="DetDemoRes (2)"/>
      <sheetName val="Demanda"/>
      <sheetName val="PlanInv"/>
      <sheetName val="PlaFin"/>
      <sheetName val="FluxCxa"/>
      <sheetName val="BalPat"/>
      <sheetName val="RecHum"/>
      <sheetName val="sispecabr99"/>
      <sheetName val="Sheet3"/>
      <sheetName val="Usiminas "/>
      <sheetName val="Açominas"/>
      <sheetName val="EXEMPLO"/>
      <sheetName val="MENU"/>
      <sheetName val="06X12"/>
      <sheetName val="12X18"/>
      <sheetName val="18X24"/>
      <sheetName val="RESULTS_06X12"/>
      <sheetName val="RESULTS_12X18"/>
      <sheetName val="RESULTS_18X24"/>
      <sheetName val="LISTA_BASE"/>
      <sheetName val="Instruções"/>
      <sheetName val="Identificação"/>
      <sheetName val="Pareto"/>
      <sheetName val="Estratificação"/>
      <sheetName val="Análise das Causas A"/>
      <sheetName val="Análise das Hipóteses A"/>
      <sheetName val="5 Por Ques A"/>
      <sheetName val="PA (A)"/>
      <sheetName val="Análise das Causas B"/>
      <sheetName val="Análise das Hipóteses B"/>
      <sheetName val="5 Por Ques B"/>
      <sheetName val="PA (B)"/>
      <sheetName val="Check1Tabela"/>
      <sheetName val="Conclusão"/>
      <sheetName val="Capa"/>
      <sheetName val="Missão"/>
      <sheetName val="Valores"/>
      <sheetName val="Modelo de Gestão"/>
      <sheetName val="Metas . 2006"/>
      <sheetName val="ICs"/>
      <sheetName val="IVs"/>
      <sheetName val="Maior Melhor"/>
      <sheetName val="Menor  Melhor"/>
      <sheetName val="Menor  Melhor 1"/>
      <sheetName val="Menor  Melhor 2"/>
      <sheetName val="Maior Melhor 3"/>
      <sheetName val="Maior Melhor 4"/>
      <sheetName val="Maior Melhor 5"/>
      <sheetName val="Maior Melhor 6"/>
      <sheetName val="Menor  Melhor 8"/>
      <sheetName val="Menor  Melhor 9"/>
      <sheetName val="RTA´s"/>
      <sheetName val="Planos de Ação"/>
      <sheetName val="EXCEL2"/>
      <sheetName val="Plan1"/>
      <sheetName val="Principal"/>
      <sheetName val="Dados"/>
      <sheetName val="Análise das Causas "/>
      <sheetName val="Análise das Hipóteses "/>
      <sheetName val="5 Porquês"/>
      <sheetName val="Relatório de Anomalia"/>
      <sheetName val="WhereP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e"/>
      <sheetName val="DemoRes"/>
      <sheetName val="DemoRes (2)"/>
      <sheetName val="RecLiqServ"/>
      <sheetName val="RecLiqServ (2)"/>
      <sheetName val="IndQtd"/>
      <sheetName val="RecUni"/>
      <sheetName val="DetDemoRes"/>
      <sheetName val="DetDemoRes (2)"/>
      <sheetName val="Demanda"/>
      <sheetName val="PlanInv"/>
      <sheetName val="PlaFin"/>
      <sheetName val="FluxCxa"/>
      <sheetName val="BalPat"/>
      <sheetName val="RecHum"/>
      <sheetName val="Bvr"/>
      <sheetName val="sispecabr99"/>
      <sheetName val="MêsBase"/>
      <sheetName val="#REF"/>
      <sheetName val="Sheet3"/>
      <sheetName val="base"/>
      <sheetName val="Lista"/>
      <sheetName val="Principal"/>
      <sheetName val="BadeR99_NBA"/>
      <sheetName val="Controle De ASO's"/>
      <sheetName val="Variaveis"/>
      <sheetName val="Previsão de Vagões"/>
      <sheetName val="Espera"/>
      <sheetName val="Saldos"/>
      <sheetName val="Gráficos"/>
      <sheetName val="Navios"/>
      <sheetName val="Armazéns"/>
      <sheetName val="Resumo"/>
      <sheetName val="Check List- Gerrot"/>
      <sheetName val="Categorias"/>
      <sheetName val="Plan1"/>
      <sheetName val="Validação de dados"/>
      <sheetName val="Data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e"/>
      <sheetName val="DemoRes"/>
      <sheetName val="DemoRes (2)"/>
      <sheetName val="RecLiqServ"/>
      <sheetName val="RecLiqServ (2)"/>
      <sheetName val="IndQtd"/>
      <sheetName val="RecUni"/>
      <sheetName val="DetDemoRes"/>
      <sheetName val="DetDemoRes (2)"/>
      <sheetName val="Demanda"/>
      <sheetName val="PlanInv"/>
      <sheetName val="PlaFin"/>
      <sheetName val="FluxCxa"/>
      <sheetName val="BalPat"/>
      <sheetName val="RecHum"/>
      <sheetName val="Bvr"/>
      <sheetName val="sispecabr99"/>
      <sheetName val="MêsBase"/>
      <sheetName val="#REF"/>
      <sheetName val="Sheet3"/>
      <sheetName val="Lista"/>
      <sheetName val="base"/>
      <sheetName val="Principal"/>
      <sheetName val="BadeR99_NBA"/>
      <sheetName val="Veic Ind-Marcosa"/>
      <sheetName val="Pareto Dispersões por Produto"/>
      <sheetName val="Pareto Dispersões por Área"/>
      <sheetName val="Extratif Dispersões por Área"/>
      <sheetName val="Pla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COORD REL CLIENTE"/>
      <sheetName val="GER FATURAMENTO"/>
      <sheetName val="ANAL RECEITA"/>
      <sheetName val="GER CLIENTES CONSUMIDORES"/>
      <sheetName val="COORD VENDAS VAREJO"/>
      <sheetName val="SOHO"/>
      <sheetName val="COORD ADM DE ACESSO"/>
      <sheetName val="GER REDE DE ACESSO"/>
      <sheetName val="COORD REDE DE ACESSO"/>
      <sheetName val="COO REDE DE ACESSO INTERIOR"/>
      <sheetName val="GER TUP´S"/>
      <sheetName val="VENDAS TUP´S"/>
      <sheetName val="OPERAÇÃO"/>
      <sheetName val="EXTRA  VENDAS TUP´S"/>
      <sheetName val="COORD OPERAÇÃO"/>
      <sheetName val="Check List- Gerrot"/>
      <sheetName val="VENDAS&quot;TUP´S"/>
      <sheetName val="OPERAÇÃM"/>
      <sheetName val="EXTRC  VENDAS&quot;TUP´S"/>
      <sheetName val="COORD ORERAÇÃO"/>
      <sheetName val="Cronograma"/>
      <sheetName val="Validações"/>
      <sheetName val="DIR MERCADO CONSUMIDOR"/>
      <sheetName val="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ARA"/>
      <sheetName val="PIAUÍ"/>
      <sheetName val="MARANHÃO"/>
      <sheetName val="PARÁ"/>
      <sheetName val="AMAPA"/>
      <sheetName val="AMAZONAS"/>
      <sheetName val="RORAIMA"/>
      <sheetName val="REUNIÃO GERENCIAL"/>
      <sheetName val="Indicadores"/>
      <sheetName val="Oferta"/>
      <sheetName val="Oferta prevista x real"/>
      <sheetName val="Oferta Real X Aceite"/>
      <sheetName val="Aceite X Realizado"/>
      <sheetName val="Oferta  Real  X  Descarga  Real"/>
      <sheetName val="CONTROLE DE GRÃOS "/>
      <sheetName val="Gráficos"/>
      <sheetName val="Lacunas"/>
      <sheetName val="Controle cargueiros"/>
      <sheetName val="Produtividade"/>
      <sheetName val="Gráficos (2)"/>
      <sheetName val="Produtividade_Fertilizantes"/>
      <sheetName val="Gráfico ano"/>
      <sheetName val="Farol"/>
      <sheetName val="DETALHADO"/>
      <sheetName val="Plan Grãos"/>
      <sheetName val="DADOS"/>
      <sheetName val="OP-Alojamento"/>
      <sheetName val="OP-Banheiro"/>
      <sheetName val="Copa"/>
      <sheetName val="OP-Cozinha"/>
      <sheetName val="Refeitório"/>
      <sheetName val="Vestiário"/>
      <sheetName val="CCO"/>
      <sheetName val="INFORMÁTICA"/>
      <sheetName val="OP-LOCOMOTIVA "/>
      <sheetName val="OP-OFICINAS"/>
      <sheetName val="OP-Sala de Ferramentas"/>
      <sheetName val="OP-SALA MANUTENÇÃO"/>
      <sheetName val="OP-Lavador"/>
      <sheetName val="OP-Almoxarifado"/>
      <sheetName val="OP-Veículo"/>
      <sheetName val="COL-Sala Reunião-Treinamento"/>
      <sheetName val="AD-Escritório"/>
      <sheetName val="COL-Estacionamento"/>
      <sheetName val="COL-Plataforma"/>
      <sheetName val="OP-Posto Abastecimento"/>
      <sheetName val="COL-Pátio-Trecho"/>
      <sheetName val="OP-Auto linha"/>
      <sheetName val="OP-Garagem"/>
      <sheetName val="OP-Obras "/>
      <sheetName val="OP-ESTALEIRO"/>
      <sheetName val="OP-Vagão Dormitório"/>
      <sheetName val="Usiminas "/>
      <sheetName val="Açominas"/>
      <sheetName val="Report to"/>
      <sheetName val="MENU"/>
      <sheetName val="06X12"/>
      <sheetName val="12X18"/>
      <sheetName val="18X24"/>
      <sheetName val="RESULTS_06X12"/>
      <sheetName val="RESULTS_12X18"/>
      <sheetName val="RESULTS_18X24"/>
      <sheetName val="LISTA_BASE"/>
      <sheetName val="Metas"/>
      <sheetName val="dez-ba"/>
      <sheetName val="nov-ba"/>
      <sheetName val="out-ba"/>
      <sheetName val="set-ba"/>
      <sheetName val="ago-ba"/>
      <sheetName val="jul-se"/>
      <sheetName val="jul-al"/>
      <sheetName val="jul-ba"/>
      <sheetName val="jan-ba"/>
      <sheetName val="jan-al"/>
      <sheetName val="jan-se"/>
      <sheetName val="fev-ba"/>
      <sheetName val="fev-al"/>
      <sheetName val="fev-se"/>
      <sheetName val="mar-ba"/>
      <sheetName val="mar-al"/>
      <sheetName val="mar-se"/>
      <sheetName val="abr-ba"/>
      <sheetName val="abr-al"/>
      <sheetName val="abr-se"/>
      <sheetName val="mai-ba"/>
      <sheetName val="mai-se"/>
      <sheetName val="mai-al"/>
      <sheetName val="jun-ba"/>
      <sheetName val="jun-se"/>
      <sheetName val="jun-al"/>
      <sheetName val="Metas Coord Adriana "/>
      <sheetName val="Plan Elaine (Nani) "/>
      <sheetName val="Plan Letieri"/>
      <sheetName val="Plan Mariana "/>
      <sheetName val="Plan Alexandre"/>
      <sheetName val="Plan Dornellas "/>
      <sheetName val="Plan Adauto"/>
      <sheetName val="Plan Rosane "/>
      <sheetName val="Plan Luciana"/>
      <sheetName val="Plan Fabiana "/>
      <sheetName val="Plan Renata"/>
      <sheetName val="Plan Derek"/>
      <sheetName val="Plan Miguel "/>
      <sheetName val="Plan Raphael "/>
      <sheetName val="Plan Veronice"/>
      <sheetName val="Plan Vine"/>
      <sheetName val="Plan Monica "/>
      <sheetName val="Plan Luiz Clapp"/>
      <sheetName val="Plan Naisa"/>
      <sheetName val="Plan Monica Silva"/>
      <sheetName val="Plan Giselle"/>
      <sheetName val="Plan Rubens "/>
      <sheetName val="Plan Cesar "/>
      <sheetName val="Capa"/>
      <sheetName val="Missão"/>
      <sheetName val="Valores"/>
      <sheetName val="Modelo de Gestão"/>
      <sheetName val="Metas . 2006"/>
      <sheetName val="ICs"/>
      <sheetName val="IVs"/>
      <sheetName val="Maior Melhor"/>
      <sheetName val="Menor  Melhor"/>
      <sheetName val="Menor  Melhor 1"/>
      <sheetName val="Menor  Melhor 2"/>
      <sheetName val="Maior Melhor 3"/>
      <sheetName val="Maior Melhor 4"/>
      <sheetName val="Maior Melhor 5"/>
      <sheetName val="Maior Melhor 6"/>
      <sheetName val="Menor  Melhor 8"/>
      <sheetName val="Menor  Melhor 9"/>
      <sheetName val="RTA´s"/>
      <sheetName val="Planos de Ação"/>
      <sheetName val="Tab IC Mar"/>
      <sheetName val="NOME DO COLABORADOR"/>
      <sheetName val="Listas"/>
      <sheetName val="Cronograma"/>
      <sheetName val="Pessoal CVRD"/>
      <sheetName val="#REF"/>
      <sheetName val="Solução"/>
      <sheetName val="Auxiliar"/>
      <sheetName val="sispecabr99"/>
      <sheetName val="Instruções"/>
      <sheetName val="Identificação"/>
      <sheetName val="Estratificação"/>
      <sheetName val="Pareto"/>
      <sheetName val="Análise das Causas "/>
      <sheetName val="Análise das Hipóteses "/>
      <sheetName val="5 Porquês"/>
      <sheetName val="Relatório de Anomalia"/>
      <sheetName val="Ident"/>
      <sheetName val="Estrat"/>
      <sheetName val="Anal Causas"/>
      <sheetName val="Anal Hipot"/>
      <sheetName val="Por Que"/>
      <sheetName val="Rel Anomalia"/>
      <sheetName val="Plan3"/>
      <sheetName val="Resumo EFV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ssas"/>
      <sheetName val="Comparativo Unidades"/>
      <sheetName val="Resumo Geral Unidades"/>
      <sheetName val="Resultados da Unidade"/>
      <sheetName val="Planos de Ações"/>
      <sheetName val="Opções"/>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e"/>
      <sheetName val="DemoRes"/>
      <sheetName val="DemoRes (2)"/>
      <sheetName val="RecLiqServ"/>
      <sheetName val="RecLiqServ (2)"/>
      <sheetName val="RecUni"/>
      <sheetName val="DetDemoRes"/>
      <sheetName val="DetDemoRes (2)"/>
      <sheetName val="Demanda"/>
      <sheetName val="PlanInvA"/>
      <sheetName val="PlanInvB"/>
      <sheetName val="PlaFin"/>
      <sheetName val="FluxCxaInd"/>
      <sheetName val="FluxCxa"/>
      <sheetName val="BalPat"/>
      <sheetName val="RecHum"/>
      <sheetName val="Sispec"/>
      <sheetName val="SispecPSAP"/>
      <sheetName val="Tabelas"/>
      <sheetName val="MêsBase"/>
      <sheetName val="Descritivo Fraturas Centro"/>
      <sheetName val="MOTIVOS"/>
      <sheetName val="Simu_POT"/>
      <sheetName val="Simulador"/>
      <sheetName val="Multiples Output"/>
      <sheetName val="Principal"/>
      <sheetName val="BadeR2000_NR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_TNL"/>
      <sheetName val="_NRJ"/>
      <sheetName val="_MG"/>
      <sheetName val="_ES"/>
      <sheetName val="_NMG"/>
      <sheetName val="_BA"/>
      <sheetName val="_SE"/>
      <sheetName val="_AL"/>
      <sheetName val="_NBA"/>
      <sheetName val="_PE"/>
      <sheetName val="_PB"/>
      <sheetName val="_RN"/>
      <sheetName val="_NPE"/>
      <sheetName val="_CE"/>
      <sheetName val="_PI"/>
      <sheetName val="_MA"/>
      <sheetName val="_PA"/>
      <sheetName val="_AP"/>
      <sheetName val="_AM"/>
      <sheetName val="_RR"/>
      <sheetName val="_NCE"/>
      <sheetName val="Resumo"/>
      <sheetName val="Sispec99"/>
      <sheetName val="Tabelas"/>
      <sheetName val="MêsBase"/>
      <sheetName val="Sispec"/>
      <sheetName val="Simulad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e"/>
      <sheetName val="DemoRes"/>
      <sheetName val="DemoRes (2)"/>
      <sheetName val="RecLiqServ"/>
      <sheetName val="RecLiqServ (2)"/>
      <sheetName val="RecUni"/>
      <sheetName val="DetDemoRes"/>
      <sheetName val="DetDemoRes (2)"/>
      <sheetName val="Demanda"/>
      <sheetName val="PlanInvA"/>
      <sheetName val="PlanInvB"/>
      <sheetName val="PlaFin"/>
      <sheetName val="FluxCxaInd"/>
      <sheetName val="FluxCxa"/>
      <sheetName val="BalPat"/>
      <sheetName val="RecHum"/>
      <sheetName val="Sispec"/>
      <sheetName val="SispecPSAP"/>
      <sheetName val="Tabelas"/>
      <sheetName val="MêsBase"/>
      <sheetName val="Sispec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4">
    <tabColor rgb="FFFFC000"/>
  </sheetPr>
  <dimension ref="A1:R68"/>
  <sheetViews>
    <sheetView showGridLines="0" tabSelected="1" zoomScaleNormal="100" workbookViewId="0">
      <pane xSplit="1" ySplit="5" topLeftCell="B6" activePane="bottomRight" state="frozen"/>
      <selection pane="bottomRight" activeCell="L57" sqref="L57:L64"/>
      <selection pane="bottomLeft" activeCell="A6" sqref="A6"/>
      <selection pane="topRight" activeCell="B1" sqref="B1"/>
    </sheetView>
  </sheetViews>
  <sheetFormatPr defaultRowHeight="13.15"/>
  <cols>
    <col min="1" max="2" width="2.7109375" customWidth="1"/>
    <col min="3" max="3" width="28.7109375" customWidth="1"/>
    <col min="4" max="5" width="2.7109375" customWidth="1"/>
    <col min="6" max="6" width="8.7109375" customWidth="1"/>
    <col min="7" max="7" width="3.7109375" customWidth="1"/>
    <col min="8" max="8" width="2.7109375" customWidth="1"/>
    <col min="9" max="9" width="19.42578125" customWidth="1"/>
    <col min="10" max="10" width="5.85546875" customWidth="1"/>
    <col min="11" max="11" width="7.5703125" customWidth="1"/>
    <col min="12" max="12" width="7.42578125" customWidth="1"/>
    <col min="13" max="14" width="2.7109375" customWidth="1"/>
    <col min="15" max="15" width="28.7109375" customWidth="1"/>
    <col min="16" max="16" width="8.7109375" customWidth="1"/>
    <col min="17" max="17" width="3.7109375" customWidth="1"/>
    <col min="18" max="18" width="2.7109375" customWidth="1"/>
  </cols>
  <sheetData>
    <row r="1" spans="1:18" ht="0.75" customHeight="1"/>
    <row r="2" spans="1:18" ht="34.9" customHeight="1">
      <c r="A2" s="211" t="s">
        <v>0</v>
      </c>
      <c r="B2" s="211"/>
      <c r="C2" s="211"/>
      <c r="D2" s="211"/>
      <c r="E2" s="211"/>
      <c r="F2" s="211"/>
      <c r="G2" s="211"/>
      <c r="H2" s="211"/>
      <c r="I2" s="211"/>
      <c r="J2" s="211"/>
      <c r="K2" s="211"/>
      <c r="L2" s="211"/>
      <c r="M2" s="211"/>
      <c r="N2" s="211"/>
      <c r="O2" s="211"/>
      <c r="P2" s="211"/>
      <c r="Q2" s="211"/>
      <c r="R2" s="211"/>
    </row>
    <row r="3" spans="1:18" ht="12" customHeight="1"/>
    <row r="4" spans="1:18" ht="15" customHeight="1">
      <c r="B4" s="214" t="s">
        <v>1</v>
      </c>
      <c r="C4" s="215"/>
      <c r="D4" s="215"/>
      <c r="E4" s="215"/>
      <c r="F4" s="215"/>
      <c r="G4" s="216"/>
      <c r="H4" s="11"/>
      <c r="I4" s="214" t="s">
        <v>2</v>
      </c>
      <c r="J4" s="215"/>
      <c r="K4" s="215"/>
      <c r="L4" s="216"/>
      <c r="M4" s="12"/>
      <c r="N4" s="214" t="s">
        <v>3</v>
      </c>
      <c r="O4" s="215"/>
      <c r="P4" s="215"/>
      <c r="Q4" s="216"/>
      <c r="R4" s="6"/>
    </row>
    <row r="5" spans="1:18" ht="12.4" customHeight="1">
      <c r="B5" s="127"/>
      <c r="C5" s="97"/>
      <c r="D5" s="97"/>
      <c r="E5" s="97"/>
      <c r="F5" s="97" t="s">
        <v>4</v>
      </c>
      <c r="G5" s="128"/>
      <c r="H5" s="5"/>
      <c r="I5" s="10"/>
      <c r="J5" s="10"/>
      <c r="K5" s="71"/>
      <c r="L5" s="71"/>
      <c r="M5" s="5"/>
      <c r="N5" s="148"/>
      <c r="O5" s="149"/>
      <c r="P5" s="91" t="s">
        <v>4</v>
      </c>
      <c r="Q5" s="150"/>
    </row>
    <row r="6" spans="1:18" ht="12.6" customHeight="1">
      <c r="B6" s="129">
        <v>1</v>
      </c>
      <c r="C6" s="82" t="s">
        <v>5</v>
      </c>
      <c r="D6" s="47"/>
      <c r="E6" s="47"/>
      <c r="F6" s="48">
        <v>0</v>
      </c>
      <c r="G6" s="126"/>
      <c r="H6" s="10"/>
      <c r="I6" s="10"/>
      <c r="J6" s="47"/>
      <c r="K6" s="50"/>
      <c r="L6" s="50"/>
      <c r="M6" s="10"/>
      <c r="N6" s="129">
        <v>1</v>
      </c>
      <c r="O6" s="82" t="s">
        <v>6</v>
      </c>
      <c r="P6" s="48">
        <v>0</v>
      </c>
      <c r="Q6" s="147"/>
      <c r="R6" s="6"/>
    </row>
    <row r="7" spans="1:18" ht="12.6" customHeight="1">
      <c r="B7" s="129">
        <v>2</v>
      </c>
      <c r="C7" s="82" t="s">
        <v>7</v>
      </c>
      <c r="D7" s="47"/>
      <c r="E7" s="47"/>
      <c r="F7" s="48">
        <v>0</v>
      </c>
      <c r="G7" s="126"/>
      <c r="H7" s="10"/>
      <c r="I7" s="10"/>
      <c r="J7" s="47"/>
      <c r="K7" s="50"/>
      <c r="L7" s="50"/>
      <c r="M7" s="10"/>
      <c r="N7" s="129">
        <v>2</v>
      </c>
      <c r="O7" s="82" t="s">
        <v>8</v>
      </c>
      <c r="P7" s="48">
        <v>0</v>
      </c>
      <c r="Q7" s="126"/>
      <c r="R7" s="77"/>
    </row>
    <row r="8" spans="1:18" ht="12.6" customHeight="1">
      <c r="B8" s="129">
        <v>3</v>
      </c>
      <c r="C8" s="82" t="s">
        <v>9</v>
      </c>
      <c r="D8" s="47"/>
      <c r="E8" s="47"/>
      <c r="F8" s="48">
        <v>0</v>
      </c>
      <c r="G8" s="126"/>
      <c r="H8" s="10"/>
      <c r="I8" s="10"/>
      <c r="J8" s="47"/>
      <c r="K8" s="50"/>
      <c r="L8" s="50"/>
      <c r="M8" s="10"/>
      <c r="N8" s="129">
        <v>3</v>
      </c>
      <c r="O8" s="82" t="s">
        <v>10</v>
      </c>
      <c r="P8" s="48">
        <v>0</v>
      </c>
      <c r="Q8" s="126"/>
      <c r="R8" s="6"/>
    </row>
    <row r="9" spans="1:18" ht="12.6" customHeight="1">
      <c r="B9" s="129">
        <v>4</v>
      </c>
      <c r="C9" s="82" t="s">
        <v>11</v>
      </c>
      <c r="D9" s="47"/>
      <c r="E9" s="47"/>
      <c r="F9" s="48">
        <v>0</v>
      </c>
      <c r="G9" s="126"/>
      <c r="H9" s="10"/>
      <c r="I9" s="19"/>
      <c r="J9" s="47"/>
      <c r="K9" s="50"/>
      <c r="L9" s="50"/>
      <c r="M9" s="10"/>
      <c r="N9" s="129">
        <v>4</v>
      </c>
      <c r="O9" s="82" t="s">
        <v>12</v>
      </c>
      <c r="P9" s="48">
        <v>0</v>
      </c>
      <c r="Q9" s="126"/>
      <c r="R9" s="6"/>
    </row>
    <row r="10" spans="1:18" ht="12.6" customHeight="1">
      <c r="B10" s="129">
        <v>5</v>
      </c>
      <c r="C10" s="82" t="s">
        <v>13</v>
      </c>
      <c r="D10" s="47"/>
      <c r="E10" s="47"/>
      <c r="F10" s="48">
        <v>0</v>
      </c>
      <c r="G10" s="126"/>
      <c r="H10" s="10"/>
      <c r="I10" s="19"/>
      <c r="J10" s="47"/>
      <c r="K10" s="50"/>
      <c r="L10" s="50"/>
      <c r="M10" s="10"/>
      <c r="N10" s="129">
        <v>5</v>
      </c>
      <c r="O10" s="82" t="s">
        <v>14</v>
      </c>
      <c r="P10" s="48">
        <v>0</v>
      </c>
      <c r="Q10" s="126"/>
      <c r="R10" s="6"/>
    </row>
    <row r="11" spans="1:18" ht="12.6" customHeight="1">
      <c r="B11" s="129">
        <v>6</v>
      </c>
      <c r="C11" s="82" t="s">
        <v>15</v>
      </c>
      <c r="D11" s="47"/>
      <c r="E11" s="47"/>
      <c r="F11" s="48">
        <v>0</v>
      </c>
      <c r="G11" s="126"/>
      <c r="H11" s="10"/>
      <c r="I11" s="19"/>
      <c r="J11" s="47"/>
      <c r="K11" s="50"/>
      <c r="L11" s="50"/>
      <c r="M11" s="10"/>
      <c r="N11" s="129">
        <v>6</v>
      </c>
      <c r="O11" s="82" t="s">
        <v>16</v>
      </c>
      <c r="P11" s="48">
        <v>0</v>
      </c>
      <c r="Q11" s="126"/>
      <c r="R11" s="6"/>
    </row>
    <row r="12" spans="1:18" ht="12.6" customHeight="1">
      <c r="B12" s="129">
        <v>7</v>
      </c>
      <c r="C12" s="82" t="s">
        <v>17</v>
      </c>
      <c r="D12" s="47"/>
      <c r="E12" s="47"/>
      <c r="F12" s="48">
        <v>0</v>
      </c>
      <c r="G12" s="126"/>
      <c r="H12" s="10"/>
      <c r="I12" s="19"/>
      <c r="J12" s="47"/>
      <c r="K12" s="50"/>
      <c r="L12" s="50"/>
      <c r="M12" s="10"/>
      <c r="N12" s="189" t="s">
        <v>18</v>
      </c>
      <c r="O12" s="190"/>
      <c r="P12" s="92">
        <f>AVERAGE(P6:P11)</f>
        <v>0</v>
      </c>
      <c r="Q12" s="134"/>
    </row>
    <row r="13" spans="1:18" ht="12.6" customHeight="1">
      <c r="B13" s="129">
        <v>8</v>
      </c>
      <c r="C13" s="82" t="s">
        <v>19</v>
      </c>
      <c r="D13" s="47"/>
      <c r="E13" s="47"/>
      <c r="F13" s="48">
        <v>0</v>
      </c>
      <c r="G13" s="126"/>
      <c r="H13" s="10"/>
      <c r="I13" s="19"/>
      <c r="J13" s="10"/>
      <c r="K13" s="10"/>
      <c r="L13" s="10"/>
      <c r="M13" s="10"/>
      <c r="N13" s="151" t="s">
        <v>20</v>
      </c>
      <c r="O13" s="152"/>
      <c r="P13" s="187">
        <f>IFERROR(AVERAGE(P6:P11),"")*0.35</f>
        <v>0</v>
      </c>
      <c r="Q13" s="135"/>
      <c r="R13" s="6"/>
    </row>
    <row r="14" spans="1:18" ht="12.4" customHeight="1">
      <c r="B14" s="129">
        <v>9</v>
      </c>
      <c r="C14" s="10" t="s">
        <v>21</v>
      </c>
      <c r="D14" s="47"/>
      <c r="E14" s="47"/>
      <c r="F14" s="48">
        <v>0</v>
      </c>
      <c r="G14" s="126"/>
      <c r="H14" s="10"/>
      <c r="I14" s="19"/>
      <c r="J14" s="10"/>
      <c r="K14" s="10"/>
      <c r="L14" s="10"/>
      <c r="M14" s="10"/>
      <c r="N14" s="10"/>
      <c r="O14" s="218"/>
      <c r="P14" s="218"/>
      <c r="Q14" s="6"/>
    </row>
    <row r="15" spans="1:18" ht="12.4" customHeight="1">
      <c r="B15" s="129">
        <v>10</v>
      </c>
      <c r="C15" s="10" t="s">
        <v>22</v>
      </c>
      <c r="D15" s="47"/>
      <c r="E15" s="47"/>
      <c r="F15" s="48">
        <v>0</v>
      </c>
      <c r="G15" s="126"/>
      <c r="H15" s="10"/>
      <c r="I15" s="8"/>
      <c r="M15" s="20"/>
      <c r="N15" s="214" t="s">
        <v>23</v>
      </c>
      <c r="O15" s="215"/>
      <c r="P15" s="215"/>
      <c r="Q15" s="216"/>
    </row>
    <row r="16" spans="1:18" ht="12.6" customHeight="1">
      <c r="B16" s="129">
        <v>11</v>
      </c>
      <c r="C16" s="82" t="s">
        <v>24</v>
      </c>
      <c r="D16" s="47"/>
      <c r="E16" s="47"/>
      <c r="F16" s="48">
        <v>0</v>
      </c>
      <c r="G16" s="126"/>
      <c r="H16" s="10"/>
      <c r="I16" s="8"/>
      <c r="M16" s="20"/>
      <c r="N16" s="191"/>
      <c r="O16" s="192"/>
      <c r="P16" s="91" t="s">
        <v>4</v>
      </c>
      <c r="Q16" s="136"/>
    </row>
    <row r="17" spans="2:17" ht="12.6" customHeight="1">
      <c r="B17" s="129">
        <v>12</v>
      </c>
      <c r="C17" s="82" t="s">
        <v>25</v>
      </c>
      <c r="D17" s="47"/>
      <c r="E17" s="47"/>
      <c r="F17" s="48">
        <v>0</v>
      </c>
      <c r="G17" s="126"/>
      <c r="H17" s="10"/>
      <c r="I17" s="8"/>
      <c r="M17" s="20"/>
      <c r="N17" s="153">
        <v>1</v>
      </c>
      <c r="O17" s="82" t="s">
        <v>26</v>
      </c>
      <c r="P17" s="48">
        <v>0</v>
      </c>
      <c r="Q17" s="147"/>
    </row>
    <row r="18" spans="2:17" ht="12.6" customHeight="1">
      <c r="B18" s="129">
        <v>13</v>
      </c>
      <c r="C18" s="82" t="s">
        <v>27</v>
      </c>
      <c r="D18" s="47"/>
      <c r="E18" s="47"/>
      <c r="F18" s="48">
        <v>0</v>
      </c>
      <c r="G18" s="126"/>
      <c r="H18" s="10"/>
      <c r="I18" s="8"/>
      <c r="M18" s="20"/>
      <c r="N18" s="129">
        <v>2</v>
      </c>
      <c r="O18" s="82" t="s">
        <v>28</v>
      </c>
      <c r="P18" s="48">
        <v>0</v>
      </c>
      <c r="Q18" s="126"/>
    </row>
    <row r="19" spans="2:17" ht="12.6" customHeight="1">
      <c r="B19" s="129">
        <v>14</v>
      </c>
      <c r="C19" s="82" t="s">
        <v>29</v>
      </c>
      <c r="D19" s="47"/>
      <c r="E19" s="47"/>
      <c r="F19" s="48">
        <v>0</v>
      </c>
      <c r="G19" s="126"/>
      <c r="H19" s="10"/>
      <c r="I19" s="8"/>
      <c r="M19" s="20"/>
      <c r="N19" s="129">
        <v>3</v>
      </c>
      <c r="O19" s="82" t="s">
        <v>30</v>
      </c>
      <c r="P19" s="48">
        <v>0</v>
      </c>
      <c r="Q19" s="126"/>
    </row>
    <row r="20" spans="2:17" ht="12.6" customHeight="1">
      <c r="B20" s="129">
        <v>15</v>
      </c>
      <c r="C20" s="82" t="s">
        <v>31</v>
      </c>
      <c r="D20" s="47"/>
      <c r="E20" s="47"/>
      <c r="F20" s="48">
        <v>0</v>
      </c>
      <c r="G20" s="126"/>
      <c r="I20" s="7"/>
      <c r="J20" s="4"/>
      <c r="K20" s="4"/>
      <c r="L20" s="4"/>
      <c r="M20" s="3"/>
      <c r="N20" s="154">
        <v>4</v>
      </c>
      <c r="O20" s="82" t="s">
        <v>32</v>
      </c>
      <c r="P20" s="48">
        <v>0</v>
      </c>
      <c r="Q20" s="126"/>
    </row>
    <row r="21" spans="2:17" ht="12.6" customHeight="1">
      <c r="B21" s="129">
        <v>16</v>
      </c>
      <c r="C21" s="82" t="s">
        <v>33</v>
      </c>
      <c r="D21" s="47"/>
      <c r="E21" s="47"/>
      <c r="F21" s="48">
        <v>0</v>
      </c>
      <c r="G21" s="126"/>
      <c r="I21" s="7"/>
      <c r="J21" s="4"/>
      <c r="K21" s="4"/>
      <c r="L21" s="4"/>
      <c r="M21" s="3"/>
      <c r="N21" s="193" t="s">
        <v>18</v>
      </c>
      <c r="O21" s="194"/>
      <c r="P21" s="92">
        <f>AVERAGE(P17:P20)</f>
        <v>0</v>
      </c>
      <c r="Q21" s="137"/>
    </row>
    <row r="22" spans="2:17" ht="12" customHeight="1">
      <c r="B22" s="130"/>
      <c r="C22" s="93" t="s">
        <v>18</v>
      </c>
      <c r="D22" s="94"/>
      <c r="E22" s="94"/>
      <c r="F22" s="198">
        <f>AVERAGE(F6:F21)</f>
        <v>0</v>
      </c>
      <c r="G22" s="131"/>
      <c r="I22" s="4"/>
      <c r="J22" s="4"/>
      <c r="K22" s="4"/>
      <c r="L22" s="4"/>
      <c r="M22" s="3"/>
      <c r="N22" s="212" t="s">
        <v>20</v>
      </c>
      <c r="O22" s="213"/>
      <c r="P22" s="187">
        <f>IFERROR(AVERAGE(P17:P20),"")*0.15</f>
        <v>0</v>
      </c>
      <c r="Q22" s="135"/>
    </row>
    <row r="23" spans="2:17" ht="12.6" customHeight="1">
      <c r="B23" s="132"/>
      <c r="C23" s="213" t="s">
        <v>20</v>
      </c>
      <c r="D23" s="213"/>
      <c r="E23" s="213"/>
      <c r="F23" s="199">
        <f>IFERROR(SUM(F6:F21)/COUNT(F6:F21),"")*0.4</f>
        <v>0</v>
      </c>
      <c r="G23" s="133" t="str">
        <f>IFERROR(SUM(G6:G20)/COUNT(G6:G20),"")</f>
        <v/>
      </c>
      <c r="I23" s="4"/>
      <c r="J23" s="4"/>
      <c r="K23" s="4"/>
      <c r="L23" s="4"/>
      <c r="M23" s="3"/>
    </row>
    <row r="24" spans="2:17" s="77" customFormat="1" ht="12.6" customHeight="1">
      <c r="C24" s="217" t="s">
        <v>34</v>
      </c>
      <c r="D24" s="217"/>
      <c r="E24" s="217"/>
      <c r="F24" s="217"/>
      <c r="G24" s="138"/>
      <c r="H24" s="138"/>
      <c r="I24" s="219" t="s">
        <v>35</v>
      </c>
      <c r="J24" s="219"/>
      <c r="K24" s="219"/>
      <c r="L24" s="219"/>
      <c r="N24" s="214" t="s">
        <v>36</v>
      </c>
      <c r="O24" s="215"/>
      <c r="P24" s="215"/>
      <c r="Q24" s="216"/>
    </row>
    <row r="25" spans="2:17" s="77" customFormat="1">
      <c r="C25" s="141" t="s">
        <v>37</v>
      </c>
      <c r="D25" s="141" t="s">
        <v>38</v>
      </c>
      <c r="E25" s="141" t="s">
        <v>39</v>
      </c>
      <c r="F25" s="141" t="s">
        <v>40</v>
      </c>
      <c r="G25" s="139"/>
      <c r="H25" s="138"/>
      <c r="I25" s="220">
        <f>ROUNDDOWN(P29+P22+P13+F23,2)</f>
        <v>0</v>
      </c>
      <c r="J25" s="220"/>
      <c r="K25" s="220"/>
      <c r="L25" s="220"/>
      <c r="N25" s="191"/>
      <c r="O25" s="192"/>
      <c r="P25" s="91" t="s">
        <v>4</v>
      </c>
      <c r="Q25" s="136"/>
    </row>
    <row r="26" spans="2:17" s="77" customFormat="1" ht="13.15" customHeight="1">
      <c r="C26" s="142">
        <f>F23</f>
        <v>0</v>
      </c>
      <c r="D26" s="142">
        <f>P13</f>
        <v>0</v>
      </c>
      <c r="E26" s="142">
        <f>P22</f>
        <v>0</v>
      </c>
      <c r="F26" s="142">
        <f>P29</f>
        <v>0</v>
      </c>
      <c r="G26" s="140"/>
      <c r="H26" s="138"/>
      <c r="I26" s="125"/>
      <c r="J26" s="125"/>
      <c r="K26" s="125"/>
      <c r="N26" s="153">
        <v>1</v>
      </c>
      <c r="O26" s="82" t="s">
        <v>41</v>
      </c>
      <c r="P26" s="48">
        <v>0</v>
      </c>
      <c r="Q26" s="126"/>
    </row>
    <row r="27" spans="2:17" s="77" customFormat="1" ht="13.15" customHeight="1">
      <c r="C27" s="142"/>
      <c r="D27" s="142"/>
      <c r="E27" s="142"/>
      <c r="F27" s="142"/>
      <c r="G27" s="140"/>
      <c r="H27" s="138"/>
      <c r="I27" s="125"/>
      <c r="J27" s="125"/>
      <c r="K27" s="125"/>
      <c r="N27" s="129">
        <v>2</v>
      </c>
      <c r="O27" s="82" t="s">
        <v>42</v>
      </c>
      <c r="P27" s="48">
        <v>0</v>
      </c>
      <c r="Q27" s="126"/>
    </row>
    <row r="28" spans="2:17" s="77" customFormat="1" ht="13.15" customHeight="1">
      <c r="C28" s="142"/>
      <c r="D28" s="142"/>
      <c r="E28" s="142"/>
      <c r="F28" s="142"/>
      <c r="G28" s="140"/>
      <c r="H28" s="138"/>
      <c r="I28" s="125"/>
      <c r="J28" s="125"/>
      <c r="K28" s="125"/>
      <c r="N28" s="193" t="s">
        <v>18</v>
      </c>
      <c r="O28" s="194"/>
      <c r="P28" s="92">
        <f>AVERAGE(P26:P27)</f>
        <v>0</v>
      </c>
      <c r="Q28" s="137"/>
    </row>
    <row r="29" spans="2:17" s="77" customFormat="1" ht="13.15" customHeight="1">
      <c r="C29" s="142"/>
      <c r="D29" s="142"/>
      <c r="E29" s="142"/>
      <c r="F29" s="142"/>
      <c r="G29" s="140"/>
      <c r="H29" s="138"/>
      <c r="I29" s="125"/>
      <c r="J29" s="125"/>
      <c r="K29" s="125"/>
      <c r="N29" s="212" t="s">
        <v>43</v>
      </c>
      <c r="O29" s="213"/>
      <c r="P29" s="187">
        <f>IFERROR(AVERAGE(P26:P27),"")*0.1</f>
        <v>0</v>
      </c>
      <c r="Q29" s="135"/>
    </row>
    <row r="30" spans="2:17" s="77" customFormat="1" ht="13.15" customHeight="1">
      <c r="C30" s="142"/>
      <c r="D30" s="142"/>
      <c r="E30" s="142"/>
      <c r="F30" s="142"/>
      <c r="G30" s="140"/>
      <c r="H30" s="138"/>
      <c r="I30" s="125"/>
      <c r="J30" s="125"/>
      <c r="K30" s="125"/>
    </row>
    <row r="31" spans="2:17" s="77" customFormat="1" ht="34.9" customHeight="1">
      <c r="B31" s="209" t="s">
        <v>44</v>
      </c>
      <c r="C31" s="209"/>
      <c r="D31" s="209"/>
      <c r="E31" s="209"/>
      <c r="F31" s="209"/>
      <c r="G31" s="209"/>
      <c r="H31" s="209"/>
      <c r="I31" s="209"/>
      <c r="J31" s="209"/>
      <c r="K31" s="209"/>
      <c r="L31" s="209"/>
      <c r="M31" s="209"/>
      <c r="N31" s="209"/>
      <c r="O31" s="209"/>
      <c r="P31" s="209"/>
      <c r="Q31" s="209"/>
    </row>
    <row r="32" spans="2:17" s="77" customFormat="1" ht="12" customHeight="1">
      <c r="B32" s="125"/>
      <c r="C32" s="125"/>
      <c r="D32" s="125"/>
      <c r="E32" s="125"/>
      <c r="F32" s="125"/>
      <c r="G32" s="125"/>
      <c r="H32" s="125"/>
      <c r="I32" s="125"/>
      <c r="J32" s="125"/>
      <c r="K32" s="125"/>
    </row>
    <row r="33" spans="2:17" ht="45" customHeight="1">
      <c r="B33" s="156">
        <v>1</v>
      </c>
      <c r="C33" s="207" t="s">
        <v>45</v>
      </c>
      <c r="D33" s="207"/>
      <c r="E33" s="207"/>
      <c r="F33" s="207"/>
      <c r="G33" s="138"/>
      <c r="H33" s="138"/>
      <c r="I33" s="138"/>
      <c r="J33" s="138"/>
      <c r="K33" s="138"/>
      <c r="L33" s="4"/>
      <c r="M33" s="208"/>
      <c r="N33" s="156">
        <v>9</v>
      </c>
      <c r="O33" s="207" t="s">
        <v>46</v>
      </c>
      <c r="P33" s="207"/>
      <c r="Q33" s="207"/>
    </row>
    <row r="34" spans="2:17" ht="10.15" customHeight="1">
      <c r="B34" s="156"/>
      <c r="C34" s="138"/>
      <c r="D34" s="138"/>
      <c r="E34" s="138"/>
      <c r="F34" s="138"/>
      <c r="G34" s="138"/>
      <c r="H34" s="138"/>
      <c r="I34" s="138"/>
      <c r="J34" s="138"/>
      <c r="K34" s="138"/>
      <c r="L34" s="4"/>
      <c r="M34" s="208"/>
      <c r="N34" s="157"/>
      <c r="O34" s="4"/>
      <c r="P34" s="4"/>
      <c r="Q34" s="4"/>
    </row>
    <row r="35" spans="2:17" ht="45" customHeight="1">
      <c r="B35" s="156">
        <v>2</v>
      </c>
      <c r="C35" s="207" t="s">
        <v>47</v>
      </c>
      <c r="D35" s="207"/>
      <c r="E35" s="207"/>
      <c r="F35" s="207"/>
      <c r="G35" s="138"/>
      <c r="H35" s="138"/>
      <c r="I35" s="138"/>
      <c r="J35" s="4"/>
      <c r="K35" s="4"/>
      <c r="L35" s="4"/>
      <c r="M35" s="208"/>
      <c r="N35" s="156">
        <v>10</v>
      </c>
      <c r="O35" s="207" t="s">
        <v>48</v>
      </c>
      <c r="P35" s="207"/>
      <c r="Q35" s="207"/>
    </row>
    <row r="36" spans="2:17" ht="10.15" customHeight="1">
      <c r="B36" s="156"/>
      <c r="C36" s="138"/>
      <c r="D36" s="138"/>
      <c r="E36" s="138"/>
      <c r="F36" s="138"/>
      <c r="G36" s="138"/>
      <c r="H36" s="138"/>
      <c r="I36" s="138"/>
      <c r="J36" s="4"/>
      <c r="K36" s="4"/>
      <c r="L36" s="4"/>
      <c r="M36" s="208"/>
      <c r="N36" s="157"/>
      <c r="O36" s="4"/>
      <c r="P36" s="4"/>
    </row>
    <row r="37" spans="2:17" ht="45" customHeight="1">
      <c r="B37" s="156">
        <v>3</v>
      </c>
      <c r="C37" s="210" t="s">
        <v>49</v>
      </c>
      <c r="D37" s="210"/>
      <c r="E37" s="210"/>
      <c r="F37" s="210"/>
      <c r="G37" s="4"/>
      <c r="H37" s="4"/>
      <c r="I37" s="4"/>
      <c r="J37" s="4"/>
      <c r="K37" s="4"/>
      <c r="L37" s="4"/>
      <c r="M37" s="208"/>
      <c r="N37" s="158">
        <v>11</v>
      </c>
      <c r="O37" s="207" t="s">
        <v>50</v>
      </c>
      <c r="P37" s="207"/>
      <c r="Q37" s="207"/>
    </row>
    <row r="38" spans="2:17" ht="10.15" customHeight="1">
      <c r="B38" s="156"/>
      <c r="C38" s="4"/>
      <c r="D38" s="4"/>
      <c r="E38" s="4"/>
      <c r="F38" s="4"/>
      <c r="G38" s="4"/>
      <c r="H38" s="4"/>
      <c r="I38" s="4"/>
      <c r="J38" s="4"/>
      <c r="K38" s="4"/>
      <c r="L38" s="4"/>
      <c r="M38" s="208"/>
      <c r="N38" s="157"/>
      <c r="O38" s="4"/>
      <c r="P38" s="4"/>
    </row>
    <row r="39" spans="2:17" ht="45" customHeight="1">
      <c r="B39" s="156">
        <v>4</v>
      </c>
      <c r="C39" s="207" t="s">
        <v>51</v>
      </c>
      <c r="D39" s="210"/>
      <c r="E39" s="210"/>
      <c r="F39" s="210"/>
      <c r="G39" s="4"/>
      <c r="H39" s="4"/>
      <c r="I39" s="4"/>
      <c r="J39" s="4"/>
      <c r="K39" s="4"/>
      <c r="L39" s="4"/>
      <c r="M39" s="208"/>
      <c r="N39" s="157">
        <v>12</v>
      </c>
      <c r="O39" s="207" t="s">
        <v>52</v>
      </c>
      <c r="P39" s="207"/>
      <c r="Q39" s="207"/>
    </row>
    <row r="40" spans="2:17" ht="10.15" customHeight="1">
      <c r="B40" s="156"/>
      <c r="C40" s="9"/>
      <c r="D40" s="9"/>
      <c r="E40" s="9"/>
      <c r="F40" s="4"/>
      <c r="G40" s="4"/>
      <c r="H40" s="4"/>
      <c r="I40" s="4"/>
      <c r="J40" s="4"/>
      <c r="K40" s="4"/>
      <c r="L40" s="4"/>
      <c r="M40" s="208"/>
      <c r="N40" s="157"/>
      <c r="O40" s="4"/>
      <c r="P40" s="4"/>
    </row>
    <row r="41" spans="2:17" ht="45" customHeight="1">
      <c r="B41" s="156">
        <v>5</v>
      </c>
      <c r="C41" s="207" t="s">
        <v>53</v>
      </c>
      <c r="D41" s="210"/>
      <c r="E41" s="210"/>
      <c r="F41" s="210"/>
      <c r="G41" s="4"/>
      <c r="H41" s="4"/>
      <c r="I41" s="4"/>
      <c r="J41" s="155"/>
      <c r="K41" s="4"/>
      <c r="L41" s="4"/>
      <c r="M41" s="208"/>
      <c r="N41" s="157">
        <v>13</v>
      </c>
      <c r="O41" s="207" t="s">
        <v>54</v>
      </c>
      <c r="P41" s="207"/>
      <c r="Q41" s="207"/>
    </row>
    <row r="42" spans="2:17" ht="10.15" customHeight="1">
      <c r="B42" s="156"/>
      <c r="C42" s="9"/>
      <c r="D42" s="9"/>
      <c r="E42" s="9"/>
      <c r="F42" s="4"/>
      <c r="G42" s="4"/>
      <c r="H42" s="4"/>
      <c r="I42" s="4"/>
      <c r="J42" s="155"/>
      <c r="K42" s="4"/>
      <c r="L42" s="4"/>
      <c r="M42" s="208"/>
      <c r="N42" s="157"/>
      <c r="O42" s="4"/>
      <c r="P42" s="4"/>
    </row>
    <row r="43" spans="2:17" ht="45" customHeight="1">
      <c r="B43" s="159">
        <v>6</v>
      </c>
      <c r="C43" s="207" t="s">
        <v>55</v>
      </c>
      <c r="D43" s="210"/>
      <c r="E43" s="210"/>
      <c r="F43" s="210"/>
      <c r="G43" s="4"/>
      <c r="H43" s="4"/>
      <c r="I43" s="4"/>
      <c r="J43" s="4"/>
      <c r="K43" s="4"/>
      <c r="L43" s="4"/>
      <c r="M43" s="208"/>
      <c r="N43" s="157">
        <v>14</v>
      </c>
      <c r="O43" s="207" t="s">
        <v>56</v>
      </c>
      <c r="P43" s="207"/>
      <c r="Q43" s="207"/>
    </row>
    <row r="44" spans="2:17" ht="10.15" customHeight="1">
      <c r="B44" s="159"/>
      <c r="C44" s="207"/>
      <c r="D44" s="210"/>
      <c r="E44" s="210"/>
      <c r="F44" s="210"/>
      <c r="G44" s="4"/>
      <c r="H44" s="4"/>
      <c r="I44" s="4"/>
      <c r="J44" s="4"/>
      <c r="K44" s="4"/>
      <c r="L44" s="4"/>
      <c r="M44" s="208"/>
      <c r="N44" s="157"/>
      <c r="O44" s="4"/>
      <c r="P44" s="4"/>
    </row>
    <row r="45" spans="2:17" ht="45" customHeight="1">
      <c r="B45" s="159">
        <v>7</v>
      </c>
      <c r="C45" s="207" t="s">
        <v>57</v>
      </c>
      <c r="D45" s="210"/>
      <c r="E45" s="210"/>
      <c r="F45" s="210"/>
      <c r="G45" s="4"/>
      <c r="H45" s="4"/>
      <c r="I45" s="4"/>
      <c r="J45" s="4"/>
      <c r="K45" s="4"/>
      <c r="L45" s="4"/>
      <c r="M45" s="208"/>
      <c r="N45" s="157">
        <v>15</v>
      </c>
      <c r="O45" s="207" t="s">
        <v>56</v>
      </c>
      <c r="P45" s="207"/>
      <c r="Q45" s="207"/>
    </row>
    <row r="46" spans="2:17" ht="10.15" customHeight="1">
      <c r="B46" s="159"/>
      <c r="C46" s="207"/>
      <c r="D46" s="210"/>
      <c r="E46" s="210"/>
      <c r="F46" s="210"/>
      <c r="G46" s="4"/>
      <c r="H46" s="4"/>
      <c r="I46" s="4"/>
      <c r="J46" s="4"/>
      <c r="K46" s="4"/>
      <c r="L46" s="4"/>
      <c r="M46" s="208"/>
      <c r="N46" s="157"/>
      <c r="O46" s="4"/>
      <c r="P46" s="4"/>
    </row>
    <row r="47" spans="2:17" ht="45" customHeight="1">
      <c r="B47" s="159">
        <v>8</v>
      </c>
      <c r="C47" s="207" t="s">
        <v>58</v>
      </c>
      <c r="D47" s="210"/>
      <c r="E47" s="210"/>
      <c r="F47" s="210"/>
      <c r="G47" s="4"/>
      <c r="H47" s="4"/>
      <c r="I47" s="4"/>
      <c r="J47" s="4"/>
      <c r="K47" s="4"/>
      <c r="L47" s="4"/>
      <c r="M47" s="208"/>
      <c r="N47" s="157"/>
      <c r="O47" s="208"/>
      <c r="P47" s="208"/>
      <c r="Q47" s="208"/>
    </row>
    <row r="48" spans="2:17" ht="12" customHeight="1">
      <c r="B48" s="156"/>
      <c r="C48" s="9"/>
      <c r="D48" s="9"/>
      <c r="E48" s="9"/>
      <c r="F48" s="4"/>
      <c r="G48" s="4"/>
      <c r="H48" s="4"/>
      <c r="I48" s="4"/>
      <c r="J48" s="4"/>
      <c r="K48" s="4"/>
      <c r="L48" s="4"/>
      <c r="M48" s="4"/>
      <c r="N48" s="4"/>
      <c r="O48" s="4"/>
      <c r="P48" s="4"/>
    </row>
    <row r="49" spans="2:17" ht="34.9" customHeight="1">
      <c r="B49" s="209" t="s">
        <v>59</v>
      </c>
      <c r="C49" s="209"/>
      <c r="D49" s="209"/>
      <c r="E49" s="209"/>
      <c r="F49" s="209"/>
      <c r="G49" s="209"/>
      <c r="H49" s="209"/>
      <c r="I49" s="209"/>
      <c r="J49" s="209"/>
      <c r="K49" s="209"/>
      <c r="L49" s="209"/>
      <c r="M49" s="209"/>
      <c r="N49" s="209"/>
      <c r="O49" s="209"/>
      <c r="P49" s="209"/>
      <c r="Q49" s="209"/>
    </row>
    <row r="50" spans="2:17" ht="12" customHeight="1">
      <c r="C50" s="9"/>
      <c r="D50" s="9"/>
      <c r="E50" s="9"/>
      <c r="F50" s="4"/>
      <c r="G50" s="4"/>
      <c r="H50" s="4"/>
      <c r="M50" s="4"/>
      <c r="N50" s="4"/>
      <c r="O50" s="4"/>
      <c r="P50" s="4"/>
    </row>
    <row r="51" spans="2:17" ht="13.9">
      <c r="C51" s="9"/>
      <c r="D51" s="9"/>
      <c r="E51" s="9"/>
      <c r="F51" s="4"/>
      <c r="G51" s="4"/>
      <c r="H51" s="4"/>
      <c r="M51" s="4"/>
      <c r="N51" s="4"/>
      <c r="O51" s="4"/>
      <c r="P51" s="4"/>
    </row>
    <row r="52" spans="2:17" ht="19.899999999999999" customHeight="1">
      <c r="B52" s="206" t="s">
        <v>60</v>
      </c>
      <c r="C52" s="206"/>
      <c r="D52" s="206"/>
      <c r="E52" s="206"/>
      <c r="F52" s="206"/>
      <c r="G52" s="206"/>
      <c r="H52" s="206"/>
      <c r="I52" s="206"/>
      <c r="J52" s="206"/>
      <c r="K52" s="206"/>
      <c r="L52" s="206"/>
      <c r="M52" s="206"/>
      <c r="N52" s="4"/>
      <c r="O52" s="221" t="s">
        <v>61</v>
      </c>
      <c r="P52" s="221"/>
      <c r="Q52" s="221"/>
    </row>
    <row r="53" spans="2:17" ht="30" customHeight="1">
      <c r="B53" s="161">
        <v>1</v>
      </c>
      <c r="C53" s="204" t="s">
        <v>62</v>
      </c>
      <c r="D53" s="204"/>
      <c r="E53" s="204"/>
      <c r="F53" s="204"/>
      <c r="G53" s="204"/>
      <c r="H53" s="164">
        <v>12</v>
      </c>
      <c r="I53" s="201" t="s">
        <v>63</v>
      </c>
      <c r="J53" s="201"/>
      <c r="K53" s="201"/>
      <c r="L53" s="201"/>
      <c r="M53" s="81"/>
      <c r="N53" s="4"/>
      <c r="O53" s="178">
        <v>0</v>
      </c>
      <c r="P53" s="162" t="s">
        <v>64</v>
      </c>
      <c r="Q53" s="161">
        <v>0</v>
      </c>
    </row>
    <row r="54" spans="2:17" ht="30" customHeight="1">
      <c r="B54" s="161">
        <v>2</v>
      </c>
      <c r="C54" s="205" t="s">
        <v>65</v>
      </c>
      <c r="D54" s="205"/>
      <c r="E54" s="205"/>
      <c r="F54" s="205"/>
      <c r="G54" s="205"/>
      <c r="H54" s="164">
        <v>13</v>
      </c>
      <c r="I54" s="201" t="s">
        <v>66</v>
      </c>
      <c r="J54" s="201"/>
      <c r="K54" s="201"/>
      <c r="L54" s="201"/>
      <c r="M54" s="160"/>
      <c r="N54" s="4"/>
      <c r="O54" s="159" t="s">
        <v>67</v>
      </c>
      <c r="P54" s="162" t="s">
        <v>68</v>
      </c>
      <c r="Q54" s="161">
        <v>1</v>
      </c>
    </row>
    <row r="55" spans="2:17" ht="30" customHeight="1">
      <c r="B55" s="161">
        <v>3</v>
      </c>
      <c r="C55" s="205" t="s">
        <v>69</v>
      </c>
      <c r="D55" s="205"/>
      <c r="E55" s="205"/>
      <c r="F55" s="205"/>
      <c r="G55" s="205"/>
      <c r="H55" s="164">
        <v>14</v>
      </c>
      <c r="I55" s="222" t="s">
        <v>70</v>
      </c>
      <c r="J55" s="222"/>
      <c r="K55" s="222"/>
      <c r="L55" s="222"/>
      <c r="M55" s="222"/>
      <c r="O55" s="159" t="s">
        <v>71</v>
      </c>
      <c r="P55" s="162" t="s">
        <v>72</v>
      </c>
      <c r="Q55" s="161">
        <v>2</v>
      </c>
    </row>
    <row r="56" spans="2:17" ht="30" customHeight="1">
      <c r="B56" s="161">
        <v>4</v>
      </c>
      <c r="C56" s="204" t="s">
        <v>73</v>
      </c>
      <c r="D56" s="204"/>
      <c r="E56" s="204"/>
      <c r="F56" s="204"/>
      <c r="G56" s="204"/>
      <c r="H56" s="166">
        <v>15</v>
      </c>
      <c r="I56" s="203" t="s">
        <v>74</v>
      </c>
      <c r="J56" s="203"/>
      <c r="K56" s="203"/>
      <c r="L56" s="167" t="s">
        <v>75</v>
      </c>
      <c r="M56" s="165"/>
      <c r="O56" s="159" t="s">
        <v>76</v>
      </c>
      <c r="P56" s="162" t="s">
        <v>77</v>
      </c>
      <c r="Q56" s="161">
        <v>3</v>
      </c>
    </row>
    <row r="57" spans="2:17" ht="30" customHeight="1">
      <c r="B57" s="161">
        <v>5</v>
      </c>
      <c r="C57" s="204" t="s">
        <v>78</v>
      </c>
      <c r="D57" s="204"/>
      <c r="E57" s="204"/>
      <c r="F57" s="204"/>
      <c r="G57" s="204"/>
      <c r="H57" s="168"/>
      <c r="I57" s="203" t="s">
        <v>79</v>
      </c>
      <c r="J57" s="203"/>
      <c r="K57" s="203"/>
      <c r="L57" s="169">
        <v>0.4</v>
      </c>
      <c r="M57" s="81"/>
      <c r="O57" s="163" t="s">
        <v>80</v>
      </c>
      <c r="P57" s="162" t="s">
        <v>81</v>
      </c>
      <c r="Q57" s="161">
        <v>4</v>
      </c>
    </row>
    <row r="58" spans="2:17" ht="30" customHeight="1">
      <c r="B58" s="161">
        <v>6</v>
      </c>
      <c r="C58" s="223" t="s">
        <v>82</v>
      </c>
      <c r="D58" s="223"/>
      <c r="E58" s="223"/>
      <c r="F58" s="223"/>
      <c r="G58" s="223"/>
      <c r="H58" s="168"/>
      <c r="I58" s="200" t="s">
        <v>83</v>
      </c>
      <c r="J58" s="200"/>
      <c r="K58" s="200"/>
      <c r="L58" s="170">
        <v>0.15</v>
      </c>
      <c r="M58" s="81"/>
    </row>
    <row r="59" spans="2:17" ht="30" customHeight="1">
      <c r="B59" s="161">
        <v>7</v>
      </c>
      <c r="C59" s="204" t="s">
        <v>84</v>
      </c>
      <c r="D59" s="204"/>
      <c r="E59" s="204"/>
      <c r="F59" s="204"/>
      <c r="G59" s="204"/>
      <c r="H59" s="171"/>
      <c r="I59" s="200" t="s">
        <v>85</v>
      </c>
      <c r="J59" s="200"/>
      <c r="K59" s="200"/>
      <c r="L59" s="170">
        <v>0.1</v>
      </c>
      <c r="M59" s="81"/>
      <c r="N59" s="81"/>
    </row>
    <row r="60" spans="2:17" ht="30" customHeight="1">
      <c r="B60" s="161">
        <v>8</v>
      </c>
      <c r="C60" s="201" t="s">
        <v>86</v>
      </c>
      <c r="D60" s="202"/>
      <c r="E60" s="202"/>
      <c r="F60" s="202"/>
      <c r="G60" s="202"/>
      <c r="H60" s="171"/>
      <c r="I60" s="200" t="s">
        <v>87</v>
      </c>
      <c r="J60" s="200"/>
      <c r="K60" s="200"/>
      <c r="L60" s="170">
        <v>0.1</v>
      </c>
    </row>
    <row r="61" spans="2:17" ht="30" customHeight="1">
      <c r="B61" s="164">
        <v>9</v>
      </c>
      <c r="C61" s="201" t="s">
        <v>88</v>
      </c>
      <c r="D61" s="202"/>
      <c r="E61" s="202"/>
      <c r="F61" s="202"/>
      <c r="G61" s="160"/>
      <c r="H61" s="171"/>
      <c r="I61" s="200" t="s">
        <v>89</v>
      </c>
      <c r="J61" s="200"/>
      <c r="K61" s="200"/>
      <c r="L61" s="170">
        <v>0.05</v>
      </c>
    </row>
    <row r="62" spans="2:17" ht="30" customHeight="1">
      <c r="B62" s="164">
        <v>10</v>
      </c>
      <c r="C62" s="201" t="s">
        <v>90</v>
      </c>
      <c r="D62" s="202"/>
      <c r="E62" s="202"/>
      <c r="F62" s="202"/>
      <c r="H62" s="171"/>
      <c r="I62" s="200" t="s">
        <v>10</v>
      </c>
      <c r="J62" s="200"/>
      <c r="K62" s="200"/>
      <c r="L62" s="170">
        <v>0.05</v>
      </c>
    </row>
    <row r="63" spans="2:17" ht="30" customHeight="1">
      <c r="B63" s="164">
        <v>11</v>
      </c>
      <c r="C63" s="201" t="s">
        <v>91</v>
      </c>
      <c r="D63" s="202"/>
      <c r="E63" s="202"/>
      <c r="F63" s="202"/>
      <c r="G63" s="202"/>
      <c r="H63" s="171"/>
      <c r="I63" s="200" t="s">
        <v>8</v>
      </c>
      <c r="J63" s="200"/>
      <c r="K63" s="200"/>
      <c r="L63" s="170">
        <v>0.05</v>
      </c>
    </row>
    <row r="64" spans="2:17" ht="30" customHeight="1">
      <c r="H64" s="171"/>
      <c r="I64" s="203" t="s">
        <v>92</v>
      </c>
      <c r="J64" s="200"/>
      <c r="K64" s="200"/>
      <c r="L64" s="170">
        <v>0.1</v>
      </c>
    </row>
    <row r="65" ht="19.899999999999999" customHeight="1"/>
    <row r="66" ht="19.899999999999999" customHeight="1"/>
    <row r="67" ht="19.899999999999999" customHeight="1"/>
    <row r="68" ht="19.899999999999999" customHeight="1"/>
  </sheetData>
  <sortState xmlns:xlrd2="http://schemas.microsoft.com/office/spreadsheetml/2017/richdata2" ref="C6:C21">
    <sortCondition ref="C6:C21"/>
  </sortState>
  <mergeCells count="59">
    <mergeCell ref="I25:L25"/>
    <mergeCell ref="N15:Q15"/>
    <mergeCell ref="N29:O29"/>
    <mergeCell ref="I64:K64"/>
    <mergeCell ref="B49:Q49"/>
    <mergeCell ref="C39:F39"/>
    <mergeCell ref="C41:F41"/>
    <mergeCell ref="C43:F43"/>
    <mergeCell ref="C44:F44"/>
    <mergeCell ref="O52:Q52"/>
    <mergeCell ref="I57:K57"/>
    <mergeCell ref="I55:M55"/>
    <mergeCell ref="C58:G58"/>
    <mergeCell ref="C53:G53"/>
    <mergeCell ref="C54:G54"/>
    <mergeCell ref="O33:Q33"/>
    <mergeCell ref="A2:R2"/>
    <mergeCell ref="N22:O22"/>
    <mergeCell ref="I4:L4"/>
    <mergeCell ref="C24:F24"/>
    <mergeCell ref="C23:E23"/>
    <mergeCell ref="B4:G4"/>
    <mergeCell ref="O14:P14"/>
    <mergeCell ref="N4:Q4"/>
    <mergeCell ref="N24:Q24"/>
    <mergeCell ref="I24:L24"/>
    <mergeCell ref="B31:Q31"/>
    <mergeCell ref="C45:F45"/>
    <mergeCell ref="C46:F46"/>
    <mergeCell ref="C47:F47"/>
    <mergeCell ref="O35:Q35"/>
    <mergeCell ref="O37:Q37"/>
    <mergeCell ref="O39:Q39"/>
    <mergeCell ref="O41:Q41"/>
    <mergeCell ref="O43:Q43"/>
    <mergeCell ref="O45:Q45"/>
    <mergeCell ref="O47:Q47"/>
    <mergeCell ref="C37:F37"/>
    <mergeCell ref="B52:M52"/>
    <mergeCell ref="I54:L54"/>
    <mergeCell ref="C33:F33"/>
    <mergeCell ref="C35:F35"/>
    <mergeCell ref="M33:M47"/>
    <mergeCell ref="I63:K63"/>
    <mergeCell ref="C63:G63"/>
    <mergeCell ref="I53:L53"/>
    <mergeCell ref="I56:K56"/>
    <mergeCell ref="C60:G60"/>
    <mergeCell ref="C61:F61"/>
    <mergeCell ref="C62:F62"/>
    <mergeCell ref="I58:K58"/>
    <mergeCell ref="I59:K59"/>
    <mergeCell ref="I60:K60"/>
    <mergeCell ref="I61:K61"/>
    <mergeCell ref="I62:K62"/>
    <mergeCell ref="C59:G59"/>
    <mergeCell ref="C55:G55"/>
    <mergeCell ref="C56:G56"/>
    <mergeCell ref="C57:G57"/>
  </mergeCells>
  <phoneticPr fontId="0" type="noConversion"/>
  <conditionalFormatting sqref="F9">
    <cfRule type="containsErrors" dxfId="9" priority="33">
      <formula>ISERROR(F9)</formula>
    </cfRule>
  </conditionalFormatting>
  <conditionalFormatting sqref="F10">
    <cfRule type="containsErrors" dxfId="8" priority="30">
      <formula>ISERROR(F10)</formula>
    </cfRule>
  </conditionalFormatting>
  <conditionalFormatting sqref="F19">
    <cfRule type="containsErrors" dxfId="7" priority="27">
      <formula>ISERROR(F19)</formula>
    </cfRule>
  </conditionalFormatting>
  <conditionalFormatting sqref="F20:F22">
    <cfRule type="containsErrors" dxfId="6" priority="20">
      <formula>ISERROR(F20)</formula>
    </cfRule>
  </conditionalFormatting>
  <conditionalFormatting sqref="F20">
    <cfRule type="containsErrors" dxfId="5" priority="19">
      <formula>ISERROR(F20)</formula>
    </cfRule>
  </conditionalFormatting>
  <conditionalFormatting sqref="F19">
    <cfRule type="containsErrors" dxfId="4" priority="18">
      <formula>ISERROR(F19)</formula>
    </cfRule>
  </conditionalFormatting>
  <conditionalFormatting sqref="F16">
    <cfRule type="containsErrors" dxfId="3" priority="4">
      <formula>ISERROR(F16)</formula>
    </cfRule>
  </conditionalFormatting>
  <conditionalFormatting sqref="F6">
    <cfRule type="containsErrors" dxfId="2" priority="3">
      <formula>ISERROR(F6)</formula>
    </cfRule>
  </conditionalFormatting>
  <conditionalFormatting sqref="F7">
    <cfRule type="containsErrors" dxfId="1" priority="2">
      <formula>ISERROR(F7)</formula>
    </cfRule>
  </conditionalFormatting>
  <conditionalFormatting sqref="F8">
    <cfRule type="containsErrors" dxfId="0" priority="1">
      <formula>ISERROR(F8)</formula>
    </cfRule>
  </conditionalFormatting>
  <printOptions horizontalCentered="1"/>
  <pageMargins left="0.51181102362204722" right="0.51181102362204722" top="0.59055118110236227" bottom="0.59055118110236227" header="0.51181102362204722" footer="0.51181102362204722"/>
  <pageSetup paperSize="9" scale="65" fitToWidth="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16">
    <tabColor rgb="FF92D050"/>
  </sheetPr>
  <dimension ref="A1:F21"/>
  <sheetViews>
    <sheetView topLeftCell="A7" zoomScaleNormal="100" workbookViewId="0">
      <selection activeCell="D9" sqref="D9:E10"/>
    </sheetView>
  </sheetViews>
  <sheetFormatPr defaultRowHeight="13.15"/>
  <cols>
    <col min="1" max="1" width="4.140625" customWidth="1"/>
    <col min="2" max="2" width="8.5703125" customWidth="1"/>
    <col min="3" max="3" width="57.5703125" customWidth="1"/>
    <col min="4" max="4" width="9.42578125" customWidth="1"/>
    <col min="5" max="5" width="9.28515625" customWidth="1"/>
    <col min="6" max="6" width="38.140625" customWidth="1"/>
  </cols>
  <sheetData>
    <row r="1" spans="1:6" ht="16.149999999999999">
      <c r="A1" s="263" t="s">
        <v>257</v>
      </c>
      <c r="B1" s="263"/>
      <c r="C1" s="263"/>
      <c r="D1" s="263"/>
      <c r="E1" s="263"/>
      <c r="F1" s="263"/>
    </row>
    <row r="2" spans="1:6">
      <c r="A2" s="264" t="s">
        <v>94</v>
      </c>
      <c r="B2" s="265"/>
      <c r="C2" s="265"/>
      <c r="D2" s="265"/>
      <c r="E2" s="265"/>
      <c r="F2" s="266"/>
    </row>
    <row r="3" spans="1:6" ht="13.9">
      <c r="A3" s="267" t="s">
        <v>175</v>
      </c>
      <c r="B3" s="268"/>
      <c r="C3" s="268"/>
      <c r="D3" s="268"/>
      <c r="E3" s="268"/>
      <c r="F3" s="269"/>
    </row>
    <row r="4" spans="1:6" ht="18" customHeight="1">
      <c r="A4" s="270" t="s">
        <v>258</v>
      </c>
      <c r="B4" s="271"/>
      <c r="C4" s="272"/>
      <c r="D4" s="272"/>
      <c r="E4" s="272"/>
      <c r="F4" s="273"/>
    </row>
    <row r="5" spans="1:6">
      <c r="A5" s="17" t="s">
        <v>177</v>
      </c>
      <c r="B5" s="18" t="s">
        <v>178</v>
      </c>
      <c r="C5" s="18" t="s">
        <v>179</v>
      </c>
      <c r="D5" s="18" t="s">
        <v>244</v>
      </c>
      <c r="E5" s="17" t="s">
        <v>180</v>
      </c>
      <c r="F5" s="17" t="s">
        <v>181</v>
      </c>
    </row>
    <row r="6" spans="1:6" ht="26.45">
      <c r="A6" s="52">
        <v>1</v>
      </c>
      <c r="B6" s="52" t="s">
        <v>182</v>
      </c>
      <c r="C6" s="13" t="s">
        <v>259</v>
      </c>
      <c r="D6" s="59"/>
      <c r="E6" s="60"/>
      <c r="F6" s="58"/>
    </row>
    <row r="7" spans="1:6" ht="92.45">
      <c r="A7" s="52">
        <v>2</v>
      </c>
      <c r="B7" s="52" t="s">
        <v>182</v>
      </c>
      <c r="C7" s="13" t="s">
        <v>260</v>
      </c>
      <c r="D7" s="59"/>
      <c r="E7" s="60"/>
      <c r="F7" s="58"/>
    </row>
    <row r="8" spans="1:6" ht="52.9">
      <c r="A8" s="52">
        <v>3</v>
      </c>
      <c r="B8" s="52" t="s">
        <v>182</v>
      </c>
      <c r="C8" s="13" t="s">
        <v>261</v>
      </c>
      <c r="D8" s="59"/>
      <c r="E8" s="60"/>
      <c r="F8" s="58"/>
    </row>
    <row r="9" spans="1:6" ht="39.6">
      <c r="A9" s="52">
        <v>4</v>
      </c>
      <c r="B9" s="52" t="s">
        <v>182</v>
      </c>
      <c r="C9" s="13" t="s">
        <v>262</v>
      </c>
      <c r="D9" s="59"/>
      <c r="E9" s="60"/>
      <c r="F9" s="58"/>
    </row>
    <row r="10" spans="1:6" ht="66">
      <c r="A10" s="52">
        <v>5</v>
      </c>
      <c r="B10" s="52" t="s">
        <v>182</v>
      </c>
      <c r="C10" s="13" t="s">
        <v>263</v>
      </c>
      <c r="D10" s="59"/>
      <c r="E10" s="60"/>
      <c r="F10" s="58"/>
    </row>
    <row r="11" spans="1:6" ht="92.45">
      <c r="A11" s="52">
        <v>6</v>
      </c>
      <c r="B11" s="52" t="s">
        <v>189</v>
      </c>
      <c r="C11" s="13" t="s">
        <v>264</v>
      </c>
      <c r="D11" s="59"/>
      <c r="E11" s="60"/>
      <c r="F11" s="58"/>
    </row>
    <row r="12" spans="1:6" ht="66">
      <c r="A12" s="52">
        <v>7</v>
      </c>
      <c r="B12" s="52" t="s">
        <v>189</v>
      </c>
      <c r="C12" s="13" t="s">
        <v>265</v>
      </c>
      <c r="D12" s="59"/>
      <c r="E12" s="60"/>
      <c r="F12" s="58"/>
    </row>
    <row r="13" spans="1:6" ht="92.45">
      <c r="A13" s="52">
        <v>8</v>
      </c>
      <c r="B13" s="52" t="s">
        <v>189</v>
      </c>
      <c r="C13" s="70" t="s">
        <v>266</v>
      </c>
      <c r="D13" s="59"/>
      <c r="E13" s="60"/>
      <c r="F13" s="58"/>
    </row>
    <row r="14" spans="1:6" ht="52.9">
      <c r="A14" s="52">
        <v>9</v>
      </c>
      <c r="B14" s="52" t="s">
        <v>193</v>
      </c>
      <c r="C14" s="13" t="s">
        <v>267</v>
      </c>
      <c r="D14" s="59"/>
      <c r="E14" s="60"/>
      <c r="F14" s="58"/>
    </row>
    <row r="15" spans="1:6" ht="39.6">
      <c r="A15" s="52">
        <v>10</v>
      </c>
      <c r="B15" s="52" t="s">
        <v>193</v>
      </c>
      <c r="C15" s="13" t="s">
        <v>268</v>
      </c>
      <c r="D15" s="59"/>
      <c r="E15" s="60"/>
      <c r="F15" s="58"/>
    </row>
    <row r="16" spans="1:6" ht="54" customHeight="1">
      <c r="A16" s="52">
        <v>11</v>
      </c>
      <c r="B16" s="52" t="s">
        <v>193</v>
      </c>
      <c r="C16" s="13" t="s">
        <v>269</v>
      </c>
      <c r="D16" s="59"/>
      <c r="E16" s="60"/>
      <c r="F16" s="58"/>
    </row>
    <row r="17" spans="1:6" ht="39.6">
      <c r="A17" s="52">
        <v>12</v>
      </c>
      <c r="B17" s="46" t="s">
        <v>182</v>
      </c>
      <c r="C17" s="13" t="s">
        <v>270</v>
      </c>
      <c r="D17" s="40"/>
      <c r="E17" s="40"/>
      <c r="F17" s="55"/>
    </row>
    <row r="18" spans="1:6" ht="79.150000000000006">
      <c r="A18" s="52">
        <v>13</v>
      </c>
      <c r="B18" s="52" t="s">
        <v>182</v>
      </c>
      <c r="C18" s="13" t="s">
        <v>271</v>
      </c>
      <c r="D18" s="185"/>
      <c r="E18" s="185"/>
      <c r="F18" s="14"/>
    </row>
    <row r="19" spans="1:6" ht="52.9">
      <c r="A19" s="52">
        <v>14</v>
      </c>
      <c r="B19" s="52" t="s">
        <v>272</v>
      </c>
      <c r="C19" s="13" t="s">
        <v>273</v>
      </c>
      <c r="D19" s="185"/>
      <c r="E19" s="185"/>
      <c r="F19" s="14"/>
    </row>
    <row r="20" spans="1:6" ht="39.6">
      <c r="A20" s="52">
        <v>15</v>
      </c>
      <c r="B20" s="52" t="s">
        <v>182</v>
      </c>
      <c r="C20" s="13" t="s">
        <v>197</v>
      </c>
      <c r="D20" s="185"/>
      <c r="E20" s="185"/>
      <c r="F20" s="53"/>
    </row>
    <row r="21" spans="1:6">
      <c r="A21" s="274" t="s">
        <v>198</v>
      </c>
      <c r="B21" s="275"/>
      <c r="C21" s="276"/>
      <c r="D21" s="15" t="e">
        <f>(SUM(D6:D20))/((COUNTIF(D6:D20,"&gt;0")*4))</f>
        <v>#DIV/0!</v>
      </c>
      <c r="E21" s="15" t="e">
        <f>(SUM(E6:E20))/((COUNTIF(E6:E20,"&gt;0")*4))</f>
        <v>#DIV/0!</v>
      </c>
      <c r="F21" s="16"/>
    </row>
  </sheetData>
  <mergeCells count="5">
    <mergeCell ref="A1:F1"/>
    <mergeCell ref="A2:F2"/>
    <mergeCell ref="A3:F3"/>
    <mergeCell ref="A4:F4"/>
    <mergeCell ref="A21:C21"/>
  </mergeCells>
  <dataValidations count="1">
    <dataValidation type="decimal" allowBlank="1" showInputMessage="1" showErrorMessage="1" sqref="D17:E20" xr:uid="{00000000-0002-0000-0800-000000000000}">
      <formula1>0</formula1>
      <formula2>4</formula2>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ECB10-1341-4EF9-89B4-DC2798E3970C}">
  <sheetPr codeName="Planilha18">
    <tabColor rgb="FF002060"/>
    <pageSetUpPr fitToPage="1"/>
  </sheetPr>
  <dimension ref="A1:H20"/>
  <sheetViews>
    <sheetView showGridLines="0" zoomScale="90" zoomScaleNormal="90" workbookViewId="0">
      <pane xSplit="1" ySplit="10" topLeftCell="B11" activePane="bottomRight" state="frozen"/>
      <selection pane="bottomRight" activeCell="F9" sqref="F9:G9"/>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5.7109375" customWidth="1"/>
    <col min="5" max="6" width="5.7109375" customWidth="1"/>
    <col min="7" max="7" width="40.7109375" customWidth="1"/>
    <col min="8" max="8" width="8.7109375" style="80" customWidth="1"/>
  </cols>
  <sheetData>
    <row r="1" spans="1:8" ht="49.9" customHeight="1">
      <c r="A1" s="260" t="s">
        <v>274</v>
      </c>
      <c r="B1" s="261"/>
      <c r="C1" s="261"/>
      <c r="D1" s="261"/>
      <c r="E1" s="261"/>
      <c r="F1" s="261"/>
      <c r="G1" s="262"/>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(SUM(E11:E17))/((COUNTIF(E11:E17,"&lt;&gt;NA")*4))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143</v>
      </c>
      <c r="G10" s="226"/>
    </row>
    <row r="11" spans="1:8" ht="100.15" customHeight="1">
      <c r="A11" s="1">
        <v>1</v>
      </c>
      <c r="B11" s="78" t="s">
        <v>275</v>
      </c>
      <c r="C11" s="87" t="s">
        <v>276</v>
      </c>
      <c r="D11" s="116" t="s">
        <v>277</v>
      </c>
      <c r="E11" s="185">
        <v>4</v>
      </c>
      <c r="F11" s="256"/>
      <c r="G11" s="257"/>
    </row>
    <row r="12" spans="1:8" ht="100.15" customHeight="1">
      <c r="A12" s="1">
        <v>2</v>
      </c>
      <c r="B12" s="78" t="s">
        <v>275</v>
      </c>
      <c r="C12" s="85" t="s">
        <v>278</v>
      </c>
      <c r="D12" s="116" t="s">
        <v>279</v>
      </c>
      <c r="E12" s="185">
        <v>4</v>
      </c>
      <c r="F12" s="256"/>
      <c r="G12" s="257"/>
    </row>
    <row r="13" spans="1:8" ht="128.44999999999999" customHeight="1">
      <c r="A13" s="1">
        <v>3</v>
      </c>
      <c r="B13" s="78" t="s">
        <v>275</v>
      </c>
      <c r="C13" s="85" t="s">
        <v>280</v>
      </c>
      <c r="D13" s="116" t="s">
        <v>281</v>
      </c>
      <c r="E13" s="185">
        <v>4</v>
      </c>
      <c r="F13" s="256"/>
      <c r="G13" s="257"/>
    </row>
    <row r="14" spans="1:8" ht="106.15" customHeight="1">
      <c r="A14" s="1">
        <v>4</v>
      </c>
      <c r="B14" s="78" t="s">
        <v>275</v>
      </c>
      <c r="C14" s="85" t="s">
        <v>282</v>
      </c>
      <c r="D14" s="116" t="s">
        <v>283</v>
      </c>
      <c r="E14" s="185">
        <v>4</v>
      </c>
      <c r="F14" s="256"/>
      <c r="G14" s="257"/>
    </row>
    <row r="15" spans="1:8" ht="100.15" customHeight="1">
      <c r="A15" s="1">
        <v>5</v>
      </c>
      <c r="B15" s="78" t="s">
        <v>275</v>
      </c>
      <c r="C15" s="83" t="s">
        <v>284</v>
      </c>
      <c r="D15" s="116" t="s">
        <v>285</v>
      </c>
      <c r="E15" s="185">
        <v>4</v>
      </c>
      <c r="F15" s="256"/>
      <c r="G15" s="257"/>
    </row>
    <row r="16" spans="1:8" ht="127.9" customHeight="1">
      <c r="A16" s="1">
        <v>6</v>
      </c>
      <c r="B16" s="78" t="s">
        <v>275</v>
      </c>
      <c r="C16" s="83" t="s">
        <v>286</v>
      </c>
      <c r="D16" s="116" t="s">
        <v>287</v>
      </c>
      <c r="E16" s="185">
        <v>4</v>
      </c>
      <c r="F16" s="256"/>
      <c r="G16" s="257"/>
    </row>
    <row r="17" spans="1:7" ht="100.15" customHeight="1">
      <c r="A17" s="1">
        <v>7</v>
      </c>
      <c r="B17" s="78" t="s">
        <v>275</v>
      </c>
      <c r="C17" s="83" t="s">
        <v>288</v>
      </c>
      <c r="D17" s="116" t="s">
        <v>289</v>
      </c>
      <c r="E17" s="185">
        <v>4</v>
      </c>
      <c r="F17" s="256"/>
      <c r="G17" s="257"/>
    </row>
    <row r="18" spans="1:7" s="80" customFormat="1" ht="15" customHeight="1">
      <c r="A18"/>
      <c r="B18"/>
      <c r="C18"/>
      <c r="D18"/>
      <c r="E18"/>
      <c r="F18"/>
      <c r="G18"/>
    </row>
    <row r="19" spans="1:7" s="80" customFormat="1" ht="24.95" customHeight="1">
      <c r="A19"/>
      <c r="B19"/>
      <c r="C19"/>
      <c r="D19"/>
      <c r="E19"/>
      <c r="F19"/>
      <c r="G19"/>
    </row>
    <row r="20" spans="1:7" s="80" customFormat="1" ht="14.25" customHeight="1">
      <c r="A20"/>
      <c r="B20"/>
      <c r="C20"/>
      <c r="D20"/>
      <c r="E20"/>
      <c r="F20"/>
      <c r="G20"/>
    </row>
  </sheetData>
  <dataConsolidate/>
  <mergeCells count="15">
    <mergeCell ref="F16:G16"/>
    <mergeCell ref="F17:G17"/>
    <mergeCell ref="F10:G10"/>
    <mergeCell ref="A1:G1"/>
    <mergeCell ref="A3:G3"/>
    <mergeCell ref="C9:D9"/>
    <mergeCell ref="A4:B7"/>
    <mergeCell ref="C4:E7"/>
    <mergeCell ref="F4:G4"/>
    <mergeCell ref="F9:G9"/>
    <mergeCell ref="F11:G11"/>
    <mergeCell ref="F12:G12"/>
    <mergeCell ref="F13:G13"/>
    <mergeCell ref="F14:G14"/>
    <mergeCell ref="F15:G15"/>
  </mergeCells>
  <dataValidations count="1">
    <dataValidation type="list" allowBlank="1" showInputMessage="1" showErrorMessage="1" sqref="E11:E17" xr:uid="{7DD1518C-326E-4573-9CA1-15C7168A2690}">
      <formula1>$H$3:$H$8</formula1>
    </dataValidation>
  </dataValidations>
  <printOptions horizontalCentered="1"/>
  <pageMargins left="0.27559055118110237" right="0.27559055118110237" top="0.59055118110236227" bottom="0.59055118110236227" header="0.35433070866141736" footer="0.27559055118110237"/>
  <pageSetup scale="6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418CF-0163-4A90-8821-0A28010A3E4E}">
  <sheetPr codeName="Planilha19">
    <tabColor rgb="FF002060"/>
    <pageSetUpPr fitToPage="1"/>
  </sheetPr>
  <dimension ref="A1:H18"/>
  <sheetViews>
    <sheetView showGridLines="0" zoomScale="90" zoomScaleNormal="90" workbookViewId="0">
      <pane xSplit="1" ySplit="10" topLeftCell="B14" activePane="bottomRight" state="frozen"/>
      <selection pane="bottomRight" activeCell="F9" sqref="F9:G9"/>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5.7109375" customWidth="1"/>
    <col min="5" max="6" width="5.7109375" customWidth="1"/>
    <col min="7" max="7" width="40.7109375" customWidth="1"/>
    <col min="8" max="8" width="8.7109375" style="80" customWidth="1"/>
  </cols>
  <sheetData>
    <row r="1" spans="1:8" ht="49.9" customHeight="1">
      <c r="A1" s="260" t="s">
        <v>290</v>
      </c>
      <c r="B1" s="261"/>
      <c r="C1" s="261"/>
      <c r="D1" s="261"/>
      <c r="E1" s="261"/>
      <c r="F1" s="261"/>
      <c r="G1" s="262"/>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(SUM(E11:E15))/((COUNTIF(E11:E15,"&lt;&gt;NA")*4))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143</v>
      </c>
      <c r="G10" s="226"/>
    </row>
    <row r="11" spans="1:8" ht="100.15" customHeight="1">
      <c r="A11" s="1">
        <v>1</v>
      </c>
      <c r="B11" s="78" t="s">
        <v>291</v>
      </c>
      <c r="C11" s="83" t="s">
        <v>292</v>
      </c>
      <c r="D11" s="116" t="s">
        <v>293</v>
      </c>
      <c r="E11" s="185">
        <v>4</v>
      </c>
      <c r="F11" s="256"/>
      <c r="G11" s="257"/>
    </row>
    <row r="12" spans="1:8" ht="100.15" customHeight="1">
      <c r="A12" s="1">
        <v>2</v>
      </c>
      <c r="B12" s="78" t="s">
        <v>291</v>
      </c>
      <c r="C12" s="83" t="s">
        <v>294</v>
      </c>
      <c r="D12" s="116" t="s">
        <v>295</v>
      </c>
      <c r="E12" s="185">
        <v>4</v>
      </c>
      <c r="F12" s="256"/>
      <c r="G12" s="257"/>
    </row>
    <row r="13" spans="1:8" ht="100.15" customHeight="1">
      <c r="A13" s="1">
        <v>3</v>
      </c>
      <c r="B13" s="78" t="s">
        <v>291</v>
      </c>
      <c r="C13" s="83" t="s">
        <v>296</v>
      </c>
      <c r="D13" s="116" t="s">
        <v>297</v>
      </c>
      <c r="E13" s="185">
        <v>4</v>
      </c>
      <c r="F13" s="256"/>
      <c r="G13" s="257"/>
    </row>
    <row r="14" spans="1:8" ht="100.15" customHeight="1">
      <c r="A14" s="1">
        <v>4</v>
      </c>
      <c r="B14" s="78" t="s">
        <v>291</v>
      </c>
      <c r="C14" s="83" t="s">
        <v>298</v>
      </c>
      <c r="D14" s="116" t="s">
        <v>299</v>
      </c>
      <c r="E14" s="185">
        <v>4</v>
      </c>
      <c r="F14" s="256"/>
      <c r="G14" s="257"/>
    </row>
    <row r="15" spans="1:8" ht="100.15" customHeight="1">
      <c r="A15" s="1">
        <v>5</v>
      </c>
      <c r="B15" s="78" t="s">
        <v>291</v>
      </c>
      <c r="C15" s="83" t="s">
        <v>300</v>
      </c>
      <c r="D15" s="116" t="s">
        <v>301</v>
      </c>
      <c r="E15" s="185">
        <v>4</v>
      </c>
      <c r="F15" s="256"/>
      <c r="G15" s="257"/>
    </row>
    <row r="16" spans="1:8" s="80" customFormat="1" ht="15" customHeight="1">
      <c r="A16"/>
      <c r="B16"/>
      <c r="C16"/>
      <c r="D16"/>
      <c r="E16"/>
      <c r="F16"/>
      <c r="G16"/>
    </row>
    <row r="17" spans="1:7" s="80" customFormat="1" ht="24.95" customHeight="1">
      <c r="A17"/>
      <c r="B17"/>
      <c r="C17"/>
      <c r="D17"/>
      <c r="E17"/>
      <c r="F17"/>
      <c r="G17"/>
    </row>
    <row r="18" spans="1:7" s="80" customFormat="1" ht="14.25" customHeight="1">
      <c r="A18"/>
      <c r="B18"/>
      <c r="C18"/>
      <c r="D18"/>
      <c r="E18"/>
      <c r="F18"/>
      <c r="G18"/>
    </row>
  </sheetData>
  <dataConsolidate/>
  <mergeCells count="13">
    <mergeCell ref="A1:G1"/>
    <mergeCell ref="A3:G3"/>
    <mergeCell ref="C9:D9"/>
    <mergeCell ref="F11:G11"/>
    <mergeCell ref="F15:G15"/>
    <mergeCell ref="A4:B7"/>
    <mergeCell ref="C4:E7"/>
    <mergeCell ref="F12:G12"/>
    <mergeCell ref="F10:G10"/>
    <mergeCell ref="F9:G9"/>
    <mergeCell ref="F13:G13"/>
    <mergeCell ref="F14:G14"/>
    <mergeCell ref="F4:G4"/>
  </mergeCells>
  <dataValidations count="1">
    <dataValidation type="list" allowBlank="1" showInputMessage="1" showErrorMessage="1" sqref="E11:E15" xr:uid="{0922E2FB-3A46-4365-8DE8-239F24B2E66A}">
      <formula1>$H$3:$H$8</formula1>
    </dataValidation>
  </dataValidations>
  <printOptions horizontalCentered="1"/>
  <pageMargins left="0.27559055118110237" right="0.27559055118110237" top="0.59055118110236227" bottom="0.59055118110236227" header="0.35433070866141736" footer="0.27559055118110237"/>
  <pageSetup scale="7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AC239-AE71-4026-B547-E763B468DB8C}">
  <sheetPr codeName="Planilha20">
    <tabColor rgb="FF002060"/>
    <pageSetUpPr fitToPage="1"/>
  </sheetPr>
  <dimension ref="A1:H18"/>
  <sheetViews>
    <sheetView showGridLines="0" zoomScale="90" zoomScaleNormal="90" zoomScaleSheetLayoutView="100" workbookViewId="0">
      <pane xSplit="1" ySplit="10" topLeftCell="B14" activePane="bottomRight" state="frozen"/>
      <selection pane="bottomRight" activeCell="F15" sqref="F15:G15"/>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0.7109375" customWidth="1"/>
    <col min="5" max="6" width="5.7109375" customWidth="1"/>
    <col min="7" max="7" width="40.7109375" customWidth="1"/>
    <col min="8" max="8" width="8.7109375" style="80" customWidth="1"/>
  </cols>
  <sheetData>
    <row r="1" spans="1:8" ht="49.9" customHeight="1">
      <c r="A1" s="260" t="s">
        <v>302</v>
      </c>
      <c r="B1" s="261"/>
      <c r="C1" s="261"/>
      <c r="D1" s="261"/>
      <c r="E1" s="261"/>
      <c r="F1" s="261"/>
      <c r="G1" s="262"/>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(SUM(E11:E15))/((COUNTIF(E11:E15,"&lt;&gt;NA")*4))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143</v>
      </c>
      <c r="G10" s="226"/>
    </row>
    <row r="11" spans="1:8" ht="120" customHeight="1">
      <c r="A11" s="1">
        <v>1</v>
      </c>
      <c r="B11" s="78"/>
      <c r="C11" s="83" t="s">
        <v>303</v>
      </c>
      <c r="D11" s="116" t="s">
        <v>304</v>
      </c>
      <c r="E11" s="185">
        <v>4</v>
      </c>
      <c r="F11" s="256"/>
      <c r="G11" s="257"/>
    </row>
    <row r="12" spans="1:8" ht="120" customHeight="1">
      <c r="A12" s="1">
        <v>2</v>
      </c>
      <c r="B12" s="78"/>
      <c r="C12" s="83" t="s">
        <v>305</v>
      </c>
      <c r="D12" s="116" t="s">
        <v>306</v>
      </c>
      <c r="E12" s="185">
        <v>4</v>
      </c>
      <c r="F12" s="256"/>
      <c r="G12" s="257"/>
    </row>
    <row r="13" spans="1:8" ht="120" customHeight="1">
      <c r="A13" s="1">
        <v>3</v>
      </c>
      <c r="B13" s="78"/>
      <c r="C13" s="83" t="s">
        <v>307</v>
      </c>
      <c r="D13" s="116" t="s">
        <v>308</v>
      </c>
      <c r="E13" s="185">
        <v>4</v>
      </c>
      <c r="F13" s="256"/>
      <c r="G13" s="257"/>
    </row>
    <row r="14" spans="1:8" ht="120" customHeight="1">
      <c r="A14" s="1">
        <v>4</v>
      </c>
      <c r="B14" s="78"/>
      <c r="C14" s="83" t="s">
        <v>309</v>
      </c>
      <c r="D14" s="116" t="s">
        <v>310</v>
      </c>
      <c r="E14" s="185">
        <v>4</v>
      </c>
      <c r="F14" s="256"/>
      <c r="G14" s="257"/>
    </row>
    <row r="15" spans="1:8" ht="120" customHeight="1">
      <c r="A15" s="1">
        <v>5</v>
      </c>
      <c r="B15" s="78"/>
      <c r="C15" s="83" t="s">
        <v>311</v>
      </c>
      <c r="D15" s="116" t="s">
        <v>312</v>
      </c>
      <c r="E15" s="185">
        <v>4</v>
      </c>
      <c r="F15" s="256"/>
      <c r="G15" s="257"/>
    </row>
    <row r="16" spans="1:8" s="80" customFormat="1" ht="15" customHeight="1">
      <c r="A16"/>
      <c r="B16"/>
      <c r="C16"/>
      <c r="D16"/>
      <c r="E16"/>
      <c r="F16"/>
      <c r="G16"/>
    </row>
    <row r="17" spans="1:7" s="80" customFormat="1" ht="24.95" customHeight="1">
      <c r="A17"/>
      <c r="B17"/>
      <c r="C17"/>
      <c r="D17"/>
      <c r="E17"/>
      <c r="F17"/>
      <c r="G17"/>
    </row>
    <row r="18" spans="1:7" s="80" customFormat="1" ht="14.25" customHeight="1">
      <c r="A18"/>
      <c r="B18"/>
      <c r="C18"/>
      <c r="D18"/>
      <c r="E18"/>
      <c r="F18"/>
      <c r="G18"/>
    </row>
  </sheetData>
  <dataConsolidate/>
  <mergeCells count="13">
    <mergeCell ref="F10:G10"/>
    <mergeCell ref="A1:G1"/>
    <mergeCell ref="A3:G3"/>
    <mergeCell ref="C9:D9"/>
    <mergeCell ref="A4:B7"/>
    <mergeCell ref="C4:E7"/>
    <mergeCell ref="F4:G4"/>
    <mergeCell ref="F9:G9"/>
    <mergeCell ref="F12:G12"/>
    <mergeCell ref="F13:G13"/>
    <mergeCell ref="F14:G14"/>
    <mergeCell ref="F15:G15"/>
    <mergeCell ref="F11:G11"/>
  </mergeCells>
  <dataValidations count="1">
    <dataValidation type="list" allowBlank="1" showInputMessage="1" showErrorMessage="1" sqref="E11:E15" xr:uid="{8BF99FE7-78BA-4D57-9096-559D63847929}">
      <formula1>$H$3:$H$8</formula1>
    </dataValidation>
  </dataValidations>
  <printOptions horizontalCentered="1"/>
  <pageMargins left="0.27559055118110237" right="0.27559055118110237" top="0.59055118110236227" bottom="0.59055118110236227" header="0.35433070866141736" footer="0.27559055118110237"/>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4884D-80A6-436D-8AE8-E05455EB0045}">
  <sheetPr codeName="Planilha21">
    <tabColor rgb="FF002060"/>
    <pageSetUpPr fitToPage="1"/>
  </sheetPr>
  <dimension ref="A1:H19"/>
  <sheetViews>
    <sheetView showGridLines="0" zoomScale="90" zoomScaleNormal="90" workbookViewId="0">
      <pane xSplit="1" ySplit="10" topLeftCell="B11" activePane="bottomRight" state="frozen"/>
      <selection pane="bottomRight" activeCell="F9" sqref="F9:G9"/>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5.7109375" customWidth="1"/>
    <col min="5" max="6" width="5.7109375" customWidth="1"/>
    <col min="7" max="7" width="40.7109375" customWidth="1"/>
    <col min="8" max="8" width="8.7109375" style="80" customWidth="1"/>
  </cols>
  <sheetData>
    <row r="1" spans="1:8" ht="49.9" customHeight="1">
      <c r="A1" s="260" t="s">
        <v>313</v>
      </c>
      <c r="B1" s="261"/>
      <c r="C1" s="261"/>
      <c r="D1" s="261"/>
      <c r="E1" s="261"/>
      <c r="F1" s="261"/>
      <c r="G1" s="262"/>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(SUM(E11:E16))/((COUNTIF(E11:E16,"&lt;&gt;NA")*4))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143</v>
      </c>
      <c r="G10" s="226"/>
    </row>
    <row r="11" spans="1:8" ht="116.45" customHeight="1">
      <c r="A11" s="1">
        <v>1</v>
      </c>
      <c r="B11" s="78"/>
      <c r="C11" s="83" t="s">
        <v>314</v>
      </c>
      <c r="D11" s="116" t="s">
        <v>315</v>
      </c>
      <c r="E11" s="185">
        <v>4</v>
      </c>
      <c r="F11" s="256"/>
      <c r="G11" s="257"/>
    </row>
    <row r="12" spans="1:8" ht="117.6" customHeight="1">
      <c r="A12" s="1">
        <v>2</v>
      </c>
      <c r="B12" s="78"/>
      <c r="C12" s="83" t="s">
        <v>316</v>
      </c>
      <c r="D12" s="116" t="s">
        <v>317</v>
      </c>
      <c r="E12" s="185">
        <v>4</v>
      </c>
      <c r="F12" s="256"/>
      <c r="G12" s="257"/>
    </row>
    <row r="13" spans="1:8" ht="100.15" customHeight="1">
      <c r="A13" s="1">
        <v>3</v>
      </c>
      <c r="B13" s="78"/>
      <c r="C13" s="83" t="s">
        <v>318</v>
      </c>
      <c r="D13" s="116" t="s">
        <v>319</v>
      </c>
      <c r="E13" s="185">
        <v>4</v>
      </c>
      <c r="F13" s="256"/>
      <c r="G13" s="257"/>
    </row>
    <row r="14" spans="1:8" ht="100.15" customHeight="1">
      <c r="A14" s="1">
        <v>4</v>
      </c>
      <c r="B14" s="78"/>
      <c r="C14" s="83" t="s">
        <v>320</v>
      </c>
      <c r="D14" s="116" t="s">
        <v>321</v>
      </c>
      <c r="E14" s="185">
        <v>4</v>
      </c>
      <c r="F14" s="256"/>
      <c r="G14" s="257"/>
    </row>
    <row r="15" spans="1:8" ht="100.15" customHeight="1">
      <c r="A15" s="1">
        <v>5</v>
      </c>
      <c r="B15" s="78"/>
      <c r="C15" s="90" t="s">
        <v>322</v>
      </c>
      <c r="D15" s="116" t="s">
        <v>323</v>
      </c>
      <c r="E15" s="185">
        <v>4</v>
      </c>
      <c r="F15" s="256"/>
      <c r="G15" s="257"/>
    </row>
    <row r="16" spans="1:8" ht="139.9" customHeight="1">
      <c r="A16" s="1">
        <v>6</v>
      </c>
      <c r="B16" s="78"/>
      <c r="C16" s="83" t="s">
        <v>324</v>
      </c>
      <c r="D16" s="116" t="s">
        <v>325</v>
      </c>
      <c r="E16" s="185">
        <v>4</v>
      </c>
      <c r="F16" s="256"/>
      <c r="G16" s="257"/>
    </row>
    <row r="17" spans="1:7" s="80" customFormat="1" ht="15" customHeight="1">
      <c r="A17"/>
      <c r="B17"/>
      <c r="C17"/>
      <c r="D17"/>
      <c r="E17"/>
      <c r="F17"/>
      <c r="G17"/>
    </row>
    <row r="18" spans="1:7" s="80" customFormat="1" ht="24.95" customHeight="1">
      <c r="A18"/>
      <c r="B18"/>
      <c r="C18"/>
      <c r="D18"/>
      <c r="E18"/>
      <c r="F18"/>
      <c r="G18"/>
    </row>
    <row r="19" spans="1:7" s="80" customFormat="1" ht="14.25" customHeight="1">
      <c r="A19"/>
      <c r="B19"/>
      <c r="C19"/>
      <c r="D19"/>
      <c r="E19"/>
      <c r="F19"/>
      <c r="G19"/>
    </row>
  </sheetData>
  <dataConsolidate/>
  <mergeCells count="14">
    <mergeCell ref="A1:G1"/>
    <mergeCell ref="A3:G3"/>
    <mergeCell ref="C9:D9"/>
    <mergeCell ref="F15:G15"/>
    <mergeCell ref="F16:G16"/>
    <mergeCell ref="A4:B7"/>
    <mergeCell ref="C4:E7"/>
    <mergeCell ref="F11:G11"/>
    <mergeCell ref="F12:G12"/>
    <mergeCell ref="F10:G10"/>
    <mergeCell ref="F13:G13"/>
    <mergeCell ref="F14:G14"/>
    <mergeCell ref="F4:G4"/>
    <mergeCell ref="F9:G9"/>
  </mergeCells>
  <dataValidations count="1">
    <dataValidation type="list" allowBlank="1" showInputMessage="1" showErrorMessage="1" sqref="E11:E16" xr:uid="{02D20DB9-B3E0-41B3-9397-ADDFDC5D5633}">
      <formula1>$H$3:$H$8</formula1>
    </dataValidation>
  </dataValidations>
  <printOptions horizontalCentered="1"/>
  <pageMargins left="0.27559055118110237" right="0.27559055118110237" top="0.59055118110236227" bottom="0.59055118110236227" header="0.35433070866141736" footer="0.27559055118110237"/>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0DF5-6719-4512-8641-61DEB14C3E7D}">
  <sheetPr codeName="Planilha22">
    <tabColor rgb="FF002060"/>
    <pageSetUpPr fitToPage="1"/>
  </sheetPr>
  <dimension ref="A1:H18"/>
  <sheetViews>
    <sheetView showGridLines="0" zoomScaleNormal="100" workbookViewId="0">
      <pane xSplit="1" ySplit="10" topLeftCell="B11" activePane="bottomRight" state="frozen"/>
      <selection pane="bottomRight" activeCell="F9" sqref="F9:G9"/>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0.7109375" customWidth="1"/>
    <col min="5" max="6" width="5.7109375" customWidth="1"/>
    <col min="7" max="7" width="40.7109375" customWidth="1"/>
    <col min="8" max="8" width="8.7109375" style="80" customWidth="1"/>
  </cols>
  <sheetData>
    <row r="1" spans="1:8" ht="49.9" customHeight="1">
      <c r="A1" s="260" t="s">
        <v>326</v>
      </c>
      <c r="B1" s="261"/>
      <c r="C1" s="261"/>
      <c r="D1" s="261"/>
      <c r="E1" s="261"/>
      <c r="F1" s="261"/>
      <c r="G1" s="262"/>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277"/>
      <c r="D8" s="278"/>
      <c r="E8" s="279"/>
      <c r="F8" s="114">
        <f>(SUM(E11:E15))/((COUNTIF(E11:E15,"&lt;&gt;NA")*4))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143</v>
      </c>
      <c r="G10" s="226"/>
    </row>
    <row r="11" spans="1:8" ht="100.15" customHeight="1">
      <c r="A11" s="1">
        <v>1</v>
      </c>
      <c r="B11" s="78"/>
      <c r="C11" s="83" t="s">
        <v>327</v>
      </c>
      <c r="D11" s="116" t="s">
        <v>328</v>
      </c>
      <c r="E11" s="185">
        <v>4</v>
      </c>
      <c r="F11" s="256"/>
      <c r="G11" s="257"/>
    </row>
    <row r="12" spans="1:8" ht="119.45" customHeight="1">
      <c r="A12" s="1">
        <v>2</v>
      </c>
      <c r="B12" s="78"/>
      <c r="C12" s="83" t="s">
        <v>329</v>
      </c>
      <c r="D12" s="116" t="s">
        <v>330</v>
      </c>
      <c r="E12" s="185">
        <v>4</v>
      </c>
      <c r="F12" s="256"/>
      <c r="G12" s="257"/>
    </row>
    <row r="13" spans="1:8" ht="109.15" customHeight="1">
      <c r="A13" s="1">
        <v>3</v>
      </c>
      <c r="B13" s="78"/>
      <c r="C13" s="83" t="s">
        <v>331</v>
      </c>
      <c r="D13" s="116" t="s">
        <v>332</v>
      </c>
      <c r="E13" s="185">
        <v>4</v>
      </c>
      <c r="F13" s="256"/>
      <c r="G13" s="257"/>
    </row>
    <row r="14" spans="1:8" ht="100.15" customHeight="1">
      <c r="A14" s="1">
        <v>4</v>
      </c>
      <c r="B14" s="78"/>
      <c r="C14" s="83" t="s">
        <v>333</v>
      </c>
      <c r="D14" s="116" t="s">
        <v>334</v>
      </c>
      <c r="E14" s="185">
        <v>4</v>
      </c>
      <c r="F14" s="256"/>
      <c r="G14" s="257"/>
    </row>
    <row r="15" spans="1:8" ht="100.15" customHeight="1">
      <c r="A15" s="1">
        <v>5</v>
      </c>
      <c r="B15" s="78"/>
      <c r="C15" s="83" t="s">
        <v>335</v>
      </c>
      <c r="D15" s="116" t="s">
        <v>336</v>
      </c>
      <c r="E15" s="185">
        <v>4</v>
      </c>
      <c r="F15" s="256"/>
      <c r="G15" s="257"/>
    </row>
    <row r="16" spans="1:8" s="80" customFormat="1" ht="15" customHeight="1">
      <c r="A16"/>
      <c r="B16"/>
      <c r="C16"/>
      <c r="D16"/>
      <c r="E16"/>
      <c r="F16"/>
      <c r="G16"/>
    </row>
    <row r="17" spans="1:7" s="80" customFormat="1" ht="24.95" customHeight="1">
      <c r="A17"/>
      <c r="B17"/>
      <c r="C17"/>
      <c r="D17"/>
      <c r="E17"/>
      <c r="F17"/>
      <c r="G17"/>
    </row>
    <row r="18" spans="1:7" s="80" customFormat="1" ht="14.25" customHeight="1">
      <c r="A18"/>
      <c r="B18"/>
      <c r="C18"/>
      <c r="D18"/>
      <c r="E18"/>
      <c r="F18"/>
      <c r="G18"/>
    </row>
  </sheetData>
  <dataConsolidate/>
  <mergeCells count="14">
    <mergeCell ref="F15:G15"/>
    <mergeCell ref="F11:G11"/>
    <mergeCell ref="F12:G12"/>
    <mergeCell ref="F10:G10"/>
    <mergeCell ref="F13:G13"/>
    <mergeCell ref="F14:G14"/>
    <mergeCell ref="A1:G1"/>
    <mergeCell ref="A3:G3"/>
    <mergeCell ref="C9:D9"/>
    <mergeCell ref="A4:B7"/>
    <mergeCell ref="C4:E7"/>
    <mergeCell ref="F4:G4"/>
    <mergeCell ref="C8:E8"/>
    <mergeCell ref="F9:G9"/>
  </mergeCells>
  <dataValidations count="1">
    <dataValidation type="list" allowBlank="1" showInputMessage="1" showErrorMessage="1" sqref="E11:E15" xr:uid="{4E3433C3-EB60-4889-993B-360F4176B24B}">
      <formula1>$H$3:$H$8</formula1>
    </dataValidation>
  </dataValidations>
  <printOptions horizontalCentered="1"/>
  <pageMargins left="0.27559055118110237" right="0.27559055118110237" top="0.59055118110236227" bottom="0.59055118110236227" header="0.35433070866141736" footer="0.27559055118110237"/>
  <pageSetup scale="7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DCA9C-DB15-48E2-B047-96CD21F6506B}">
  <sheetPr codeName="Planilha24">
    <tabColor rgb="FF002060"/>
    <pageSetUpPr fitToPage="1"/>
  </sheetPr>
  <dimension ref="A1:H17"/>
  <sheetViews>
    <sheetView showGridLines="0" zoomScale="90" zoomScaleNormal="90" workbookViewId="0">
      <pane xSplit="1" ySplit="10" topLeftCell="B11" activePane="bottomRight" state="frozen"/>
      <selection pane="bottomRight" activeCell="E11" sqref="E11"/>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0.7109375" customWidth="1"/>
    <col min="5" max="6" width="5.7109375" customWidth="1"/>
    <col min="7" max="7" width="40.7109375" customWidth="1"/>
    <col min="8" max="8" width="8.7109375" style="80" customWidth="1"/>
  </cols>
  <sheetData>
    <row r="1" spans="1:8" s="96" customFormat="1" ht="49.9" customHeight="1">
      <c r="A1" s="227" t="s">
        <v>337</v>
      </c>
      <c r="B1" s="228"/>
      <c r="C1" s="228"/>
      <c r="D1" s="228"/>
      <c r="E1" s="228"/>
      <c r="F1" s="228"/>
      <c r="G1" s="229"/>
      <c r="H1" s="95"/>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277"/>
      <c r="D8" s="278"/>
      <c r="E8" s="279"/>
      <c r="F8" s="114">
        <f>(SUM(E11:E14))/((COUNTIF(E11:E14,"&lt;&gt;NA")*4))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112</v>
      </c>
      <c r="G10" s="226"/>
    </row>
    <row r="11" spans="1:8" ht="120" customHeight="1">
      <c r="A11" s="1">
        <v>1</v>
      </c>
      <c r="B11" s="78"/>
      <c r="C11" s="83" t="s">
        <v>338</v>
      </c>
      <c r="D11" s="116" t="s">
        <v>339</v>
      </c>
      <c r="E11" s="185">
        <v>4</v>
      </c>
      <c r="F11" s="256"/>
      <c r="G11" s="257"/>
    </row>
    <row r="12" spans="1:8" ht="120" customHeight="1">
      <c r="A12" s="1">
        <v>2</v>
      </c>
      <c r="B12" s="78"/>
      <c r="C12" s="83" t="s">
        <v>340</v>
      </c>
      <c r="D12" s="116" t="s">
        <v>341</v>
      </c>
      <c r="E12" s="185">
        <v>4</v>
      </c>
      <c r="F12" s="256"/>
      <c r="G12" s="257"/>
    </row>
    <row r="13" spans="1:8" ht="120" customHeight="1">
      <c r="A13" s="1"/>
      <c r="B13" s="78"/>
      <c r="C13" s="83" t="s">
        <v>342</v>
      </c>
      <c r="D13" s="116" t="s">
        <v>343</v>
      </c>
      <c r="E13" s="185">
        <v>4</v>
      </c>
      <c r="F13" s="256"/>
      <c r="G13" s="257"/>
    </row>
    <row r="14" spans="1:8" ht="120" customHeight="1">
      <c r="A14" s="1">
        <v>3</v>
      </c>
      <c r="B14" s="78"/>
      <c r="C14" s="83" t="s">
        <v>344</v>
      </c>
      <c r="D14" s="116" t="s">
        <v>345</v>
      </c>
      <c r="E14" s="185">
        <v>4</v>
      </c>
      <c r="F14" s="256"/>
      <c r="G14" s="257"/>
    </row>
    <row r="15" spans="1:8" s="80" customFormat="1" ht="15" customHeight="1">
      <c r="A15"/>
      <c r="B15"/>
      <c r="C15"/>
      <c r="D15"/>
      <c r="E15"/>
      <c r="F15"/>
      <c r="G15"/>
    </row>
    <row r="16" spans="1:8" s="80" customFormat="1" ht="24.95" customHeight="1">
      <c r="A16"/>
      <c r="B16"/>
      <c r="C16"/>
      <c r="D16"/>
      <c r="E16"/>
      <c r="F16"/>
      <c r="G16"/>
    </row>
    <row r="17" spans="1:7" s="80" customFormat="1" ht="14.25" customHeight="1">
      <c r="A17"/>
      <c r="B17"/>
      <c r="C17"/>
      <c r="D17"/>
      <c r="E17"/>
      <c r="F17"/>
      <c r="G17"/>
    </row>
  </sheetData>
  <dataConsolidate/>
  <mergeCells count="13">
    <mergeCell ref="F11:G11"/>
    <mergeCell ref="F12:G12"/>
    <mergeCell ref="F14:G14"/>
    <mergeCell ref="F9:G9"/>
    <mergeCell ref="F10:G10"/>
    <mergeCell ref="F13:G13"/>
    <mergeCell ref="A1:G1"/>
    <mergeCell ref="A3:G3"/>
    <mergeCell ref="C9:D9"/>
    <mergeCell ref="A4:B7"/>
    <mergeCell ref="C4:E7"/>
    <mergeCell ref="F4:G4"/>
    <mergeCell ref="C8:E8"/>
  </mergeCells>
  <dataValidations count="1">
    <dataValidation type="list" allowBlank="1" showInputMessage="1" showErrorMessage="1" sqref="E11:E14" xr:uid="{3B2359D6-80B7-4309-8B81-79C9AB2D296B}">
      <formula1>$H$3:$H$8</formula1>
    </dataValidation>
  </dataValidations>
  <printOptions horizontalCentered="1"/>
  <pageMargins left="0.27559055118110237" right="0.27559055118110237" top="0.59055118110236227" bottom="0.59055118110236227" header="0.35433070866141736" footer="0.27559055118110237"/>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3242B-C21F-4F9B-B9E3-B5D3AA109E0A}">
  <sheetPr codeName="Planilha13">
    <tabColor rgb="FF002060"/>
    <pageSetUpPr fitToPage="1"/>
  </sheetPr>
  <dimension ref="A1:H23"/>
  <sheetViews>
    <sheetView showGridLines="0" zoomScale="80" zoomScaleNormal="80" workbookViewId="0">
      <pane xSplit="1" ySplit="10" topLeftCell="B19" activePane="bottomRight" state="frozen"/>
      <selection pane="bottomRight" activeCell="E20" sqref="E20"/>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0.7109375" customWidth="1"/>
    <col min="5" max="6" width="5.7109375" customWidth="1"/>
    <col min="7" max="7" width="40.7109375" customWidth="1"/>
    <col min="8" max="8" width="8.7109375" style="80" customWidth="1"/>
  </cols>
  <sheetData>
    <row r="1" spans="1:8" s="96" customFormat="1" ht="49.9" customHeight="1">
      <c r="A1" s="227" t="s">
        <v>346</v>
      </c>
      <c r="B1" s="228"/>
      <c r="C1" s="228"/>
      <c r="D1" s="228"/>
      <c r="E1" s="228"/>
      <c r="F1" s="228"/>
      <c r="G1" s="229"/>
      <c r="H1" s="95"/>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277"/>
      <c r="D8" s="278"/>
      <c r="E8" s="279"/>
      <c r="F8" s="114">
        <f>(E15+E21)/2</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112</v>
      </c>
      <c r="G10" s="226"/>
    </row>
    <row r="11" spans="1:8" ht="100.15" customHeight="1">
      <c r="A11" s="1">
        <v>1</v>
      </c>
      <c r="B11" s="78"/>
      <c r="C11" s="83" t="s">
        <v>347</v>
      </c>
      <c r="D11" s="116" t="s">
        <v>348</v>
      </c>
      <c r="E11" s="185">
        <v>4</v>
      </c>
      <c r="F11" s="256"/>
      <c r="G11" s="257"/>
    </row>
    <row r="12" spans="1:8" ht="100.15" customHeight="1">
      <c r="A12" s="1">
        <v>2</v>
      </c>
      <c r="B12" s="78"/>
      <c r="C12" s="83" t="s">
        <v>349</v>
      </c>
      <c r="D12" s="116" t="s">
        <v>350</v>
      </c>
      <c r="E12" s="185">
        <v>4</v>
      </c>
      <c r="F12" s="256"/>
      <c r="G12" s="257"/>
    </row>
    <row r="13" spans="1:8" ht="100.15" customHeight="1">
      <c r="A13" s="1">
        <v>3</v>
      </c>
      <c r="B13" s="78"/>
      <c r="C13" s="83" t="s">
        <v>351</v>
      </c>
      <c r="D13" s="116" t="s">
        <v>352</v>
      </c>
      <c r="E13" s="185">
        <v>4</v>
      </c>
      <c r="F13" s="256"/>
      <c r="G13" s="257"/>
    </row>
    <row r="14" spans="1:8" ht="100.15" customHeight="1">
      <c r="A14" s="1">
        <v>4</v>
      </c>
      <c r="B14" s="78"/>
      <c r="C14" s="83" t="s">
        <v>353</v>
      </c>
      <c r="D14" s="116" t="s">
        <v>354</v>
      </c>
      <c r="E14" s="185">
        <v>4</v>
      </c>
      <c r="F14" s="256"/>
      <c r="G14" s="257"/>
    </row>
    <row r="15" spans="1:8" ht="13.9" customHeight="1">
      <c r="A15" s="254" t="s">
        <v>102</v>
      </c>
      <c r="B15" s="255"/>
      <c r="C15" s="184"/>
      <c r="D15" s="184"/>
      <c r="E15" s="54">
        <f>(SUM(E11:E14))/((COUNTIF(E11:E14,"&lt;&gt;NA")*4))</f>
        <v>1</v>
      </c>
      <c r="F15" s="258"/>
      <c r="G15" s="259"/>
    </row>
    <row r="16" spans="1:8" ht="100.15" customHeight="1">
      <c r="A16" s="1">
        <v>1</v>
      </c>
      <c r="B16" s="78"/>
      <c r="C16" s="83" t="s">
        <v>355</v>
      </c>
      <c r="D16" s="116" t="s">
        <v>356</v>
      </c>
      <c r="E16" s="185">
        <v>4</v>
      </c>
      <c r="F16" s="256"/>
      <c r="G16" s="257"/>
    </row>
    <row r="17" spans="1:7" ht="100.15" customHeight="1">
      <c r="A17" s="89">
        <v>2</v>
      </c>
      <c r="B17" s="185"/>
      <c r="C17" s="83" t="s">
        <v>357</v>
      </c>
      <c r="D17" s="116" t="s">
        <v>358</v>
      </c>
      <c r="E17" s="185">
        <v>4</v>
      </c>
      <c r="F17" s="256"/>
      <c r="G17" s="257"/>
    </row>
    <row r="18" spans="1:7" ht="100.15" customHeight="1">
      <c r="A18" s="89">
        <v>3</v>
      </c>
      <c r="B18" s="185"/>
      <c r="C18" s="83" t="s">
        <v>359</v>
      </c>
      <c r="D18" s="116" t="s">
        <v>360</v>
      </c>
      <c r="E18" s="185">
        <v>4</v>
      </c>
      <c r="F18" s="256"/>
      <c r="G18" s="257"/>
    </row>
    <row r="19" spans="1:7" ht="100.15" customHeight="1">
      <c r="A19" s="89">
        <v>4</v>
      </c>
      <c r="B19" s="185"/>
      <c r="C19" s="83" t="s">
        <v>361</v>
      </c>
      <c r="D19" s="116" t="s">
        <v>362</v>
      </c>
      <c r="E19" s="185">
        <v>4</v>
      </c>
      <c r="F19" s="256"/>
      <c r="G19" s="257"/>
    </row>
    <row r="20" spans="1:7" ht="100.15" customHeight="1">
      <c r="A20" s="89">
        <v>5</v>
      </c>
      <c r="B20" s="185"/>
      <c r="C20" s="90" t="s">
        <v>363</v>
      </c>
      <c r="D20" s="116" t="s">
        <v>364</v>
      </c>
      <c r="E20" s="185">
        <v>4</v>
      </c>
      <c r="F20" s="256"/>
      <c r="G20" s="257"/>
    </row>
    <row r="21" spans="1:7" ht="13.9" customHeight="1">
      <c r="A21" s="254" t="s">
        <v>102</v>
      </c>
      <c r="B21" s="255"/>
      <c r="C21" s="184"/>
      <c r="D21" s="184"/>
      <c r="E21" s="54">
        <f>(SUM(E16:E20))/((COUNTIF(E16:E20,"&lt;&gt;NA")*4))</f>
        <v>1</v>
      </c>
      <c r="F21" s="258"/>
      <c r="G21" s="259"/>
    </row>
    <row r="22" spans="1:7" s="80" customFormat="1" ht="24.95" customHeight="1">
      <c r="A22"/>
      <c r="B22"/>
      <c r="C22"/>
      <c r="D22"/>
      <c r="E22"/>
      <c r="F22"/>
      <c r="G22"/>
    </row>
    <row r="23" spans="1:7" s="80" customFormat="1" ht="14.25" customHeight="1">
      <c r="A23"/>
      <c r="B23"/>
      <c r="C23"/>
      <c r="D23"/>
      <c r="E23"/>
      <c r="F23"/>
      <c r="G23"/>
    </row>
  </sheetData>
  <dataConsolidate/>
  <mergeCells count="22">
    <mergeCell ref="A1:G1"/>
    <mergeCell ref="A3:G3"/>
    <mergeCell ref="F11:G11"/>
    <mergeCell ref="F12:G12"/>
    <mergeCell ref="A4:B7"/>
    <mergeCell ref="C4:E7"/>
    <mergeCell ref="F4:G4"/>
    <mergeCell ref="C8:E8"/>
    <mergeCell ref="F9:G9"/>
    <mergeCell ref="F10:G10"/>
    <mergeCell ref="F16:G16"/>
    <mergeCell ref="F15:G15"/>
    <mergeCell ref="A15:B15"/>
    <mergeCell ref="A21:B21"/>
    <mergeCell ref="C9:D9"/>
    <mergeCell ref="F13:G13"/>
    <mergeCell ref="F14:G14"/>
    <mergeCell ref="F21:G21"/>
    <mergeCell ref="F17:G17"/>
    <mergeCell ref="F18:G18"/>
    <mergeCell ref="F19:G19"/>
    <mergeCell ref="F20:G20"/>
  </mergeCells>
  <dataValidations count="1">
    <dataValidation type="list" allowBlank="1" showInputMessage="1" showErrorMessage="1" sqref="E11:E14 E16:E20" xr:uid="{7A247CA5-6CD9-40B7-ADA7-804861F87349}">
      <formula1>$H$3:$H$8</formula1>
    </dataValidation>
  </dataValidations>
  <printOptions horizontalCentered="1"/>
  <pageMargins left="0.27559055118110237" right="0.27559055118110237" top="0.59055118110236227" bottom="0.59055118110236227" header="0.35433070866141736" footer="0.27559055118110237"/>
  <pageSetup scale="6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540C8-954E-4EE4-9776-ECDEEFDDBCA1}">
  <sheetPr codeName="Planilha25">
    <tabColor rgb="FF002060"/>
    <pageSetUpPr fitToPage="1"/>
  </sheetPr>
  <dimension ref="A1:H17"/>
  <sheetViews>
    <sheetView showGridLines="0" zoomScale="80" zoomScaleNormal="80" workbookViewId="0">
      <pane xSplit="1" ySplit="10" topLeftCell="B12" activePane="bottomRight" state="frozen"/>
      <selection pane="bottomRight" activeCell="E15" sqref="E15"/>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5.7109375" customWidth="1"/>
    <col min="5" max="6" width="5.7109375" customWidth="1"/>
    <col min="7" max="7" width="40.7109375" customWidth="1"/>
    <col min="8" max="8" width="8.7109375" style="80" customWidth="1"/>
  </cols>
  <sheetData>
    <row r="1" spans="1:8" s="96" customFormat="1" ht="49.9" customHeight="1">
      <c r="A1" s="227" t="s">
        <v>365</v>
      </c>
      <c r="B1" s="228"/>
      <c r="C1" s="228"/>
      <c r="D1" s="228"/>
      <c r="E1" s="228"/>
      <c r="F1" s="228"/>
      <c r="G1" s="229"/>
      <c r="H1" s="95"/>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277"/>
      <c r="D8" s="278"/>
      <c r="E8" s="279"/>
      <c r="F8" s="114">
        <f>(SUM(E11:E14))/((COUNTIF(E11:E14,"&lt;&gt;NA")*4))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112</v>
      </c>
      <c r="G10" s="226"/>
    </row>
    <row r="11" spans="1:8" ht="100.15" customHeight="1">
      <c r="A11" s="1">
        <v>1</v>
      </c>
      <c r="B11" s="78"/>
      <c r="C11" s="83" t="s">
        <v>366</v>
      </c>
      <c r="D11" s="116" t="s">
        <v>367</v>
      </c>
      <c r="E11" s="185">
        <v>4</v>
      </c>
      <c r="F11" s="256"/>
      <c r="G11" s="257"/>
    </row>
    <row r="12" spans="1:8" ht="100.15" customHeight="1">
      <c r="A12" s="1">
        <v>2</v>
      </c>
      <c r="B12" s="78"/>
      <c r="C12" s="83" t="s">
        <v>368</v>
      </c>
      <c r="D12" s="116" t="s">
        <v>369</v>
      </c>
      <c r="E12" s="185">
        <v>4</v>
      </c>
      <c r="F12" s="256"/>
      <c r="G12" s="257"/>
    </row>
    <row r="13" spans="1:8" ht="100.15" customHeight="1">
      <c r="A13" s="1">
        <v>3</v>
      </c>
      <c r="B13" s="78"/>
      <c r="C13" s="83" t="s">
        <v>370</v>
      </c>
      <c r="D13" s="116" t="s">
        <v>371</v>
      </c>
      <c r="E13" s="185">
        <v>4</v>
      </c>
      <c r="F13" s="256"/>
      <c r="G13" s="257"/>
    </row>
    <row r="14" spans="1:8" ht="100.15" customHeight="1">
      <c r="A14" s="1">
        <v>4</v>
      </c>
      <c r="B14" s="78"/>
      <c r="C14" s="83" t="s">
        <v>372</v>
      </c>
      <c r="D14" s="116" t="s">
        <v>373</v>
      </c>
      <c r="E14" s="185">
        <v>4</v>
      </c>
      <c r="F14" s="256"/>
      <c r="G14" s="257"/>
    </row>
    <row r="15" spans="1:8" s="80" customFormat="1" ht="15" customHeight="1">
      <c r="A15"/>
      <c r="B15"/>
      <c r="C15"/>
      <c r="D15"/>
      <c r="E15"/>
      <c r="F15"/>
      <c r="G15"/>
    </row>
    <row r="16" spans="1:8" s="80" customFormat="1" ht="24.95" customHeight="1">
      <c r="A16"/>
      <c r="B16"/>
      <c r="C16"/>
      <c r="D16"/>
      <c r="E16"/>
      <c r="F16"/>
      <c r="G16"/>
    </row>
    <row r="17" spans="1:7" s="80" customFormat="1" ht="14.25" customHeight="1">
      <c r="A17"/>
      <c r="B17"/>
      <c r="C17"/>
      <c r="D17"/>
      <c r="E17"/>
      <c r="F17"/>
      <c r="G17"/>
    </row>
  </sheetData>
  <dataConsolidate/>
  <mergeCells count="13">
    <mergeCell ref="C8:E8"/>
    <mergeCell ref="A1:G1"/>
    <mergeCell ref="A3:G3"/>
    <mergeCell ref="C9:D9"/>
    <mergeCell ref="A4:B7"/>
    <mergeCell ref="C4:E7"/>
    <mergeCell ref="F4:G4"/>
    <mergeCell ref="F9:G9"/>
    <mergeCell ref="F10:G10"/>
    <mergeCell ref="F11:G11"/>
    <mergeCell ref="F12:G12"/>
    <mergeCell ref="F13:G13"/>
    <mergeCell ref="F14:G14"/>
  </mergeCells>
  <dataValidations count="1">
    <dataValidation type="decimal" allowBlank="1" showInputMessage="1" showErrorMessage="1" sqref="E11:E14" xr:uid="{8C13BF36-705C-4057-9512-B1206B8E2DBD}">
      <formula1>0</formula1>
      <formula2>4</formula2>
    </dataValidation>
  </dataValidations>
  <printOptions horizontalCentered="1"/>
  <pageMargins left="0.27559055118110237" right="0.27559055118110237" top="0.59055118110236227" bottom="0.59055118110236227" header="0.35433070866141736" footer="0.27559055118110237"/>
  <pageSetup scale="7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586D6-6173-456A-B532-09CB7B34ADDC}">
  <sheetPr codeName="Planilha8">
    <tabColor rgb="FF002060"/>
    <pageSetUpPr fitToPage="1"/>
  </sheetPr>
  <dimension ref="A1:H20"/>
  <sheetViews>
    <sheetView showGridLines="0" zoomScale="60" zoomScaleNormal="60" workbookViewId="0">
      <pane xSplit="1" ySplit="10" topLeftCell="B13" activePane="bottomRight" state="frozen"/>
      <selection pane="bottomRight" activeCell="F14" sqref="F14:G14"/>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0.7109375" customWidth="1"/>
    <col min="5" max="6" width="5.7109375" customWidth="1"/>
    <col min="7" max="7" width="40.7109375" customWidth="1"/>
    <col min="8" max="8" width="8.7109375" style="80" customWidth="1"/>
  </cols>
  <sheetData>
    <row r="1" spans="1:8" ht="49.9" customHeight="1">
      <c r="A1" s="227" t="s">
        <v>374</v>
      </c>
      <c r="B1" s="228"/>
      <c r="C1" s="228"/>
      <c r="D1" s="228"/>
      <c r="E1" s="228"/>
      <c r="F1" s="228"/>
      <c r="G1" s="229"/>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(SUM(E11:E17))/((COUNTIF(E11:E17,"&lt;&gt;NA")*4))</f>
        <v>0.25</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112</v>
      </c>
      <c r="G10" s="226"/>
    </row>
    <row r="11" spans="1:8" ht="385.15" customHeight="1">
      <c r="A11" s="1">
        <v>1</v>
      </c>
      <c r="B11" s="78" t="s">
        <v>375</v>
      </c>
      <c r="C11" s="179" t="s">
        <v>376</v>
      </c>
      <c r="D11" s="180" t="s">
        <v>377</v>
      </c>
      <c r="E11" s="185">
        <v>1</v>
      </c>
      <c r="F11" s="282" t="s">
        <v>378</v>
      </c>
      <c r="G11" s="283"/>
    </row>
    <row r="12" spans="1:8" ht="157.15" customHeight="1">
      <c r="A12" s="1">
        <v>2</v>
      </c>
      <c r="B12" s="78" t="s">
        <v>375</v>
      </c>
      <c r="C12" s="100" t="s">
        <v>379</v>
      </c>
      <c r="D12" s="116" t="s">
        <v>380</v>
      </c>
      <c r="E12" s="185">
        <v>1</v>
      </c>
      <c r="F12" s="280" t="s">
        <v>381</v>
      </c>
      <c r="G12" s="281"/>
    </row>
    <row r="13" spans="1:8" ht="100.15" customHeight="1">
      <c r="A13" s="1">
        <v>3</v>
      </c>
      <c r="B13" s="78" t="s">
        <v>375</v>
      </c>
      <c r="C13" s="181" t="s">
        <v>382</v>
      </c>
      <c r="D13" s="182" t="s">
        <v>383</v>
      </c>
      <c r="E13" s="185">
        <v>1</v>
      </c>
      <c r="F13" s="256"/>
      <c r="G13" s="257"/>
    </row>
    <row r="14" spans="1:8" ht="160.15" customHeight="1">
      <c r="A14" s="1">
        <v>4</v>
      </c>
      <c r="B14" s="78" t="s">
        <v>375</v>
      </c>
      <c r="C14" s="179" t="s">
        <v>384</v>
      </c>
      <c r="D14" s="180" t="s">
        <v>385</v>
      </c>
      <c r="E14" s="185">
        <v>1</v>
      </c>
      <c r="F14" s="256"/>
      <c r="G14" s="257"/>
    </row>
    <row r="15" spans="1:8" ht="100.15" customHeight="1">
      <c r="A15" s="1">
        <v>5</v>
      </c>
      <c r="B15" s="78" t="s">
        <v>375</v>
      </c>
      <c r="C15" s="86" t="s">
        <v>386</v>
      </c>
      <c r="D15" s="116" t="s">
        <v>387</v>
      </c>
      <c r="E15" s="185">
        <v>1</v>
      </c>
      <c r="F15" s="256"/>
      <c r="G15" s="257"/>
    </row>
    <row r="16" spans="1:8" ht="100.15" customHeight="1">
      <c r="A16" s="1">
        <v>6</v>
      </c>
      <c r="B16" s="78" t="s">
        <v>375</v>
      </c>
      <c r="C16" s="86" t="s">
        <v>388</v>
      </c>
      <c r="D16" s="116" t="s">
        <v>389</v>
      </c>
      <c r="E16" s="185">
        <v>1</v>
      </c>
      <c r="F16" s="256"/>
      <c r="G16" s="257"/>
    </row>
    <row r="17" spans="1:7" ht="100.15" customHeight="1">
      <c r="A17" s="1">
        <v>7</v>
      </c>
      <c r="B17" s="78" t="s">
        <v>375</v>
      </c>
      <c r="C17" s="86" t="s">
        <v>390</v>
      </c>
      <c r="D17" s="116" t="s">
        <v>391</v>
      </c>
      <c r="E17" s="185">
        <v>1</v>
      </c>
      <c r="F17" s="256"/>
      <c r="G17" s="257"/>
    </row>
    <row r="18" spans="1:7" s="80" customFormat="1" ht="15" customHeight="1">
      <c r="A18"/>
      <c r="B18"/>
      <c r="C18"/>
      <c r="D18"/>
      <c r="E18"/>
      <c r="F18"/>
      <c r="G18"/>
    </row>
    <row r="19" spans="1:7" s="80" customFormat="1" ht="24.95" customHeight="1">
      <c r="A19"/>
      <c r="B19"/>
      <c r="C19"/>
      <c r="D19"/>
      <c r="E19"/>
      <c r="F19"/>
      <c r="G19"/>
    </row>
    <row r="20" spans="1:7" s="80" customFormat="1" ht="14.25" customHeight="1">
      <c r="A20"/>
      <c r="B20"/>
      <c r="C20"/>
      <c r="D20"/>
      <c r="E20"/>
      <c r="F20"/>
      <c r="G20"/>
    </row>
  </sheetData>
  <dataConsolidate/>
  <mergeCells count="15">
    <mergeCell ref="F11:G11"/>
    <mergeCell ref="F10:G10"/>
    <mergeCell ref="F9:G9"/>
    <mergeCell ref="A1:G1"/>
    <mergeCell ref="A3:G3"/>
    <mergeCell ref="C9:D9"/>
    <mergeCell ref="F4:G4"/>
    <mergeCell ref="A4:B7"/>
    <mergeCell ref="C4:E7"/>
    <mergeCell ref="F17:G17"/>
    <mergeCell ref="F12:G12"/>
    <mergeCell ref="F13:G13"/>
    <mergeCell ref="F14:G14"/>
    <mergeCell ref="F15:G15"/>
    <mergeCell ref="F16:G16"/>
  </mergeCells>
  <dataValidations disablePrompts="1" count="1">
    <dataValidation type="list" allowBlank="1" showInputMessage="1" showErrorMessage="1" sqref="E11:E17" xr:uid="{64229CA7-DC5F-4212-AE40-11308AD61E81}">
      <formula1>$H$3:$H$8</formula1>
    </dataValidation>
  </dataValidations>
  <printOptions horizontalCentered="1"/>
  <pageMargins left="0.27559055118110237" right="0.27559055118110237" top="0.59055118110236227" bottom="0.59055118110236227" header="0.35433070866141736" footer="0.27559055118110237"/>
  <pageSetup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5">
    <tabColor rgb="FF002060"/>
  </sheetPr>
  <dimension ref="A1:I29"/>
  <sheetViews>
    <sheetView showGridLines="0" zoomScale="80" zoomScaleNormal="80" workbookViewId="0">
      <pane ySplit="11" topLeftCell="A12" activePane="bottomLeft" state="frozen"/>
      <selection pane="bottomLeft" activeCell="E13" sqref="E13"/>
    </sheetView>
  </sheetViews>
  <sheetFormatPr defaultColWidth="9.140625" defaultRowHeight="13.15"/>
  <cols>
    <col min="1" max="1" width="3.7109375" customWidth="1"/>
    <col min="2" max="2" width="16.7109375" customWidth="1"/>
    <col min="3" max="3" width="35.7109375" customWidth="1"/>
    <col min="4" max="4" width="40.7109375" customWidth="1"/>
    <col min="5" max="6" width="5.7109375" customWidth="1"/>
    <col min="7" max="7" width="40.7109375" customWidth="1"/>
    <col min="8" max="8" width="8.7109375" style="80" customWidth="1"/>
  </cols>
  <sheetData>
    <row r="1" spans="1:9" ht="49.9" customHeight="1">
      <c r="A1" s="227" t="s">
        <v>93</v>
      </c>
      <c r="B1" s="228"/>
      <c r="C1" s="228"/>
      <c r="D1" s="228"/>
      <c r="E1" s="228"/>
      <c r="F1" s="228"/>
      <c r="G1" s="229"/>
      <c r="I1" s="174"/>
    </row>
    <row r="2" spans="1:9" s="2" customFormat="1" ht="15" customHeight="1">
      <c r="A2" s="106" t="s">
        <v>94</v>
      </c>
      <c r="B2" s="107"/>
      <c r="C2" s="107"/>
      <c r="D2" s="107"/>
      <c r="E2" s="107"/>
      <c r="F2" s="107"/>
      <c r="G2" s="108"/>
      <c r="H2" s="81"/>
      <c r="I2" s="96"/>
    </row>
    <row r="3" spans="1:9" ht="19.899999999999999" customHeight="1">
      <c r="A3" s="230" t="s">
        <v>95</v>
      </c>
      <c r="B3" s="231"/>
      <c r="C3" s="231"/>
      <c r="D3" s="231"/>
      <c r="E3" s="231"/>
      <c r="F3" s="231"/>
      <c r="G3" s="232"/>
      <c r="H3" s="175">
        <v>0</v>
      </c>
      <c r="I3" s="174"/>
    </row>
    <row r="4" spans="1:9" ht="15" customHeight="1">
      <c r="A4" s="238" t="s">
        <v>96</v>
      </c>
      <c r="B4" s="239"/>
      <c r="C4" s="244"/>
      <c r="D4" s="245"/>
      <c r="E4" s="246"/>
      <c r="F4" s="238" t="s">
        <v>97</v>
      </c>
      <c r="G4" s="253"/>
      <c r="H4" s="176">
        <v>1</v>
      </c>
      <c r="I4" s="174"/>
    </row>
    <row r="5" spans="1:9" ht="15" customHeight="1">
      <c r="A5" s="240"/>
      <c r="B5" s="241"/>
      <c r="C5" s="247"/>
      <c r="D5" s="248"/>
      <c r="E5" s="249"/>
      <c r="F5" s="110"/>
      <c r="G5" s="109" t="s">
        <v>98</v>
      </c>
      <c r="H5" s="175">
        <v>2</v>
      </c>
      <c r="I5" s="174"/>
    </row>
    <row r="6" spans="1:9" ht="15" customHeight="1">
      <c r="A6" s="240"/>
      <c r="B6" s="241"/>
      <c r="C6" s="247"/>
      <c r="D6" s="248"/>
      <c r="E6" s="249"/>
      <c r="F6" s="110"/>
      <c r="G6" s="109" t="s">
        <v>99</v>
      </c>
      <c r="H6" s="175">
        <v>3</v>
      </c>
      <c r="I6" s="174"/>
    </row>
    <row r="7" spans="1:9" ht="15" customHeight="1">
      <c r="A7" s="242"/>
      <c r="B7" s="243"/>
      <c r="C7" s="250"/>
      <c r="D7" s="251"/>
      <c r="E7" s="252"/>
      <c r="F7" s="113"/>
      <c r="G7" s="109" t="s">
        <v>100</v>
      </c>
      <c r="H7" s="175">
        <v>4</v>
      </c>
    </row>
    <row r="8" spans="1:9" ht="30" customHeight="1">
      <c r="A8" s="111" t="s">
        <v>101</v>
      </c>
      <c r="B8" s="112"/>
      <c r="C8" s="104"/>
      <c r="D8" s="104"/>
      <c r="E8" s="105"/>
      <c r="F8" s="114">
        <f>AVERAGE(E18,E26)</f>
        <v>1</v>
      </c>
      <c r="G8" s="115" t="s">
        <v>102</v>
      </c>
      <c r="H8" s="175" t="s">
        <v>103</v>
      </c>
    </row>
    <row r="9" spans="1:9">
      <c r="A9" s="101" t="s">
        <v>104</v>
      </c>
      <c r="B9" s="102" t="s">
        <v>105</v>
      </c>
      <c r="C9" s="233" t="s">
        <v>106</v>
      </c>
      <c r="D9" s="234"/>
      <c r="E9" s="101" t="s">
        <v>4</v>
      </c>
      <c r="F9" s="233" t="s">
        <v>107</v>
      </c>
      <c r="G9" s="234"/>
    </row>
    <row r="10" spans="1:9">
      <c r="A10" s="235" t="s">
        <v>108</v>
      </c>
      <c r="B10" s="236"/>
      <c r="C10" s="236"/>
      <c r="D10" s="236"/>
      <c r="E10" s="236"/>
      <c r="F10" s="236"/>
      <c r="G10" s="237"/>
    </row>
    <row r="11" spans="1:9" ht="15" customHeight="1">
      <c r="A11" s="98"/>
      <c r="B11" s="183" t="s">
        <v>109</v>
      </c>
      <c r="C11" s="183" t="s">
        <v>110</v>
      </c>
      <c r="D11" s="183" t="s">
        <v>111</v>
      </c>
      <c r="E11" s="99"/>
      <c r="F11" s="224" t="s">
        <v>112</v>
      </c>
      <c r="G11" s="226"/>
    </row>
    <row r="12" spans="1:9" ht="147.6" customHeight="1">
      <c r="A12" s="1">
        <v>1</v>
      </c>
      <c r="B12" s="78" t="s">
        <v>113</v>
      </c>
      <c r="C12" s="83" t="s">
        <v>114</v>
      </c>
      <c r="D12" s="116" t="s">
        <v>115</v>
      </c>
      <c r="E12" s="185">
        <v>4</v>
      </c>
      <c r="F12" s="256"/>
      <c r="G12" s="257"/>
    </row>
    <row r="13" spans="1:9" ht="120" customHeight="1">
      <c r="A13" s="1">
        <v>2</v>
      </c>
      <c r="B13" s="78" t="s">
        <v>116</v>
      </c>
      <c r="C13" s="87" t="s">
        <v>117</v>
      </c>
      <c r="D13" s="117" t="s">
        <v>118</v>
      </c>
      <c r="E13" s="185">
        <v>4</v>
      </c>
      <c r="F13" s="256"/>
      <c r="G13" s="257"/>
    </row>
    <row r="14" spans="1:9" ht="139.9" customHeight="1">
      <c r="A14" s="1">
        <v>3</v>
      </c>
      <c r="B14" s="78" t="s">
        <v>119</v>
      </c>
      <c r="C14" s="83" t="s">
        <v>120</v>
      </c>
      <c r="D14" s="116" t="s">
        <v>121</v>
      </c>
      <c r="E14" s="185">
        <v>4</v>
      </c>
      <c r="F14" s="256"/>
      <c r="G14" s="257"/>
    </row>
    <row r="15" spans="1:9" ht="169.9" customHeight="1">
      <c r="A15" s="1">
        <v>4</v>
      </c>
      <c r="B15" s="78" t="s">
        <v>119</v>
      </c>
      <c r="C15" s="83" t="s">
        <v>122</v>
      </c>
      <c r="D15" s="116" t="s">
        <v>123</v>
      </c>
      <c r="E15" s="185">
        <v>4</v>
      </c>
      <c r="F15" s="256"/>
      <c r="G15" s="257"/>
    </row>
    <row r="16" spans="1:9" ht="143.44999999999999" customHeight="1">
      <c r="A16" s="1">
        <v>5</v>
      </c>
      <c r="B16" s="78" t="s">
        <v>119</v>
      </c>
      <c r="C16" s="83" t="s">
        <v>124</v>
      </c>
      <c r="D16" s="116" t="s">
        <v>125</v>
      </c>
      <c r="E16" s="185">
        <v>4</v>
      </c>
      <c r="F16" s="256"/>
      <c r="G16" s="257"/>
    </row>
    <row r="17" spans="1:8" ht="175.15" customHeight="1">
      <c r="A17" s="1">
        <v>6</v>
      </c>
      <c r="B17" s="78" t="s">
        <v>126</v>
      </c>
      <c r="C17" s="83" t="s">
        <v>127</v>
      </c>
      <c r="D17" s="116" t="s">
        <v>128</v>
      </c>
      <c r="E17" s="185">
        <v>4</v>
      </c>
      <c r="F17" s="256"/>
      <c r="G17" s="257"/>
    </row>
    <row r="18" spans="1:8" ht="13.9" customHeight="1">
      <c r="A18" s="254" t="s">
        <v>102</v>
      </c>
      <c r="B18" s="255"/>
      <c r="C18" s="184"/>
      <c r="D18" s="184"/>
      <c r="E18" s="54">
        <f>(SUM(E12:E17))/((COUNTIF(E12:E17,"&lt;&gt;NA")*4))</f>
        <v>1</v>
      </c>
      <c r="F18" s="258"/>
      <c r="G18" s="259"/>
    </row>
    <row r="19" spans="1:8" ht="15" customHeight="1">
      <c r="A19" s="224" t="s">
        <v>129</v>
      </c>
      <c r="B19" s="225"/>
      <c r="C19" s="225"/>
      <c r="D19" s="225"/>
      <c r="E19" s="225"/>
      <c r="F19" s="225"/>
      <c r="G19" s="226"/>
    </row>
    <row r="20" spans="1:8" ht="120" customHeight="1">
      <c r="A20" s="1">
        <v>1</v>
      </c>
      <c r="B20" s="78" t="s">
        <v>113</v>
      </c>
      <c r="C20" s="83" t="s">
        <v>130</v>
      </c>
      <c r="D20" s="84" t="s">
        <v>131</v>
      </c>
      <c r="E20" s="185">
        <v>4</v>
      </c>
      <c r="F20" s="256"/>
      <c r="G20" s="257"/>
      <c r="H20" s="79"/>
    </row>
    <row r="21" spans="1:8" ht="120" customHeight="1">
      <c r="A21" s="1">
        <v>2</v>
      </c>
      <c r="B21" s="78" t="s">
        <v>116</v>
      </c>
      <c r="C21" s="83" t="s">
        <v>132</v>
      </c>
      <c r="D21" s="116" t="s">
        <v>133</v>
      </c>
      <c r="E21" s="185">
        <v>4</v>
      </c>
      <c r="F21" s="256"/>
      <c r="G21" s="257"/>
      <c r="H21" s="79"/>
    </row>
    <row r="22" spans="1:8" ht="120" customHeight="1">
      <c r="A22" s="1">
        <v>3</v>
      </c>
      <c r="B22" s="78" t="s">
        <v>119</v>
      </c>
      <c r="C22" s="83" t="s">
        <v>134</v>
      </c>
      <c r="D22" s="116" t="s">
        <v>135</v>
      </c>
      <c r="E22" s="185">
        <v>4</v>
      </c>
      <c r="F22" s="256"/>
      <c r="G22" s="257"/>
    </row>
    <row r="23" spans="1:8" ht="120" customHeight="1">
      <c r="A23" s="1">
        <v>4</v>
      </c>
      <c r="B23" s="78" t="s">
        <v>119</v>
      </c>
      <c r="C23" s="83" t="s">
        <v>136</v>
      </c>
      <c r="D23" s="116" t="s">
        <v>137</v>
      </c>
      <c r="E23" s="185">
        <v>4</v>
      </c>
      <c r="F23" s="256"/>
      <c r="G23" s="257"/>
    </row>
    <row r="24" spans="1:8" ht="120" customHeight="1">
      <c r="A24" s="1">
        <v>5</v>
      </c>
      <c r="B24" s="78" t="s">
        <v>119</v>
      </c>
      <c r="C24" s="83" t="s">
        <v>138</v>
      </c>
      <c r="D24" s="118" t="s">
        <v>139</v>
      </c>
      <c r="E24" s="185">
        <v>4</v>
      </c>
      <c r="F24" s="256"/>
      <c r="G24" s="257"/>
      <c r="H24" s="79"/>
    </row>
    <row r="25" spans="1:8" ht="120" customHeight="1">
      <c r="A25" s="1">
        <v>6</v>
      </c>
      <c r="B25" s="78" t="s">
        <v>126</v>
      </c>
      <c r="C25" s="83" t="s">
        <v>140</v>
      </c>
      <c r="D25" s="116" t="s">
        <v>141</v>
      </c>
      <c r="E25" s="185">
        <v>4</v>
      </c>
      <c r="F25" s="256"/>
      <c r="G25" s="257"/>
    </row>
    <row r="26" spans="1:8">
      <c r="A26" s="254" t="s">
        <v>102</v>
      </c>
      <c r="B26" s="255"/>
      <c r="C26" s="184"/>
      <c r="D26" s="184"/>
      <c r="E26" s="54">
        <f>(SUM(E20:E25))/((COUNTIF(E20:E25,"&lt;&gt;NA")*4))</f>
        <v>1</v>
      </c>
      <c r="F26" s="258"/>
      <c r="G26" s="259"/>
    </row>
    <row r="27" spans="1:8" ht="15" customHeight="1"/>
    <row r="28" spans="1:8" ht="24.95" customHeight="1"/>
    <row r="29" spans="1:8" ht="14.25" customHeight="1"/>
  </sheetData>
  <dataConsolidate/>
  <mergeCells count="26">
    <mergeCell ref="A26:B26"/>
    <mergeCell ref="A18:B18"/>
    <mergeCell ref="F12:G12"/>
    <mergeCell ref="F13:G13"/>
    <mergeCell ref="F14:G14"/>
    <mergeCell ref="F15:G15"/>
    <mergeCell ref="F18:G18"/>
    <mergeCell ref="F16:G16"/>
    <mergeCell ref="F17:G17"/>
    <mergeCell ref="F25:G25"/>
    <mergeCell ref="F26:G26"/>
    <mergeCell ref="F20:G20"/>
    <mergeCell ref="F21:G21"/>
    <mergeCell ref="F22:G22"/>
    <mergeCell ref="F23:G23"/>
    <mergeCell ref="F24:G24"/>
    <mergeCell ref="A19:G19"/>
    <mergeCell ref="A1:G1"/>
    <mergeCell ref="A3:G3"/>
    <mergeCell ref="C9:D9"/>
    <mergeCell ref="F9:G9"/>
    <mergeCell ref="F11:G11"/>
    <mergeCell ref="A10:G10"/>
    <mergeCell ref="A4:B7"/>
    <mergeCell ref="C4:E7"/>
    <mergeCell ref="F4:G4"/>
  </mergeCells>
  <dataValidations count="1">
    <dataValidation type="list" allowBlank="1" showInputMessage="1" showErrorMessage="1" sqref="E12:E17 E20:E25" xr:uid="{D0034740-60B8-4470-83BB-CD685A38FB29}">
      <formula1>$H$3:$H$8</formula1>
    </dataValidation>
  </dataValidations>
  <printOptions horizontalCentered="1"/>
  <pageMargins left="0.27559055118110237" right="0.27559055118110237" top="0.59055118110236227" bottom="0.59055118110236227" header="0.35433070866141736" footer="0.27559055118110237"/>
  <pageSetup scale="6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01244-CEC9-4137-95FF-237F87CB93C3}">
  <sheetPr>
    <tabColor rgb="FF002060"/>
    <pageSetUpPr fitToPage="1"/>
  </sheetPr>
  <dimension ref="A1:H18"/>
  <sheetViews>
    <sheetView showGridLines="0" zoomScale="80" zoomScaleNormal="80" workbookViewId="0">
      <pane xSplit="1" ySplit="10" topLeftCell="B11" activePane="bottomRight" state="frozen"/>
      <selection pane="bottomRight" activeCell="F13" sqref="F13:G13"/>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5.7109375" customWidth="1"/>
    <col min="5" max="6" width="5.7109375" customWidth="1"/>
    <col min="7" max="7" width="40.7109375" customWidth="1"/>
    <col min="8" max="8" width="8.7109375" style="80" customWidth="1"/>
  </cols>
  <sheetData>
    <row r="1" spans="1:8" s="96" customFormat="1" ht="49.9" customHeight="1">
      <c r="A1" s="227" t="s">
        <v>392</v>
      </c>
      <c r="B1" s="228"/>
      <c r="C1" s="228"/>
      <c r="D1" s="228"/>
      <c r="E1" s="228"/>
      <c r="F1" s="228"/>
      <c r="G1" s="229"/>
      <c r="H1" s="95"/>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277"/>
      <c r="D8" s="278"/>
      <c r="E8" s="279"/>
      <c r="F8" s="114">
        <f>(SUM(E11:E15))/((COUNTIF(E11:E15,"&lt;&gt;NA")*4))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112</v>
      </c>
      <c r="G10" s="226"/>
    </row>
    <row r="11" spans="1:8" ht="105" customHeight="1">
      <c r="A11" s="1">
        <v>1</v>
      </c>
      <c r="B11" s="78" t="s">
        <v>393</v>
      </c>
      <c r="C11" s="83" t="s">
        <v>394</v>
      </c>
      <c r="D11" s="116" t="s">
        <v>395</v>
      </c>
      <c r="E11" s="185">
        <v>4</v>
      </c>
      <c r="F11" s="256"/>
      <c r="G11" s="257"/>
    </row>
    <row r="12" spans="1:8" ht="120" customHeight="1">
      <c r="A12" s="1">
        <v>2</v>
      </c>
      <c r="B12" s="78" t="s">
        <v>393</v>
      </c>
      <c r="C12" s="83" t="s">
        <v>396</v>
      </c>
      <c r="D12" s="116" t="s">
        <v>397</v>
      </c>
      <c r="E12" s="185">
        <v>4</v>
      </c>
      <c r="F12" s="256"/>
      <c r="G12" s="257"/>
    </row>
    <row r="13" spans="1:8" ht="139.9" customHeight="1">
      <c r="A13" s="1"/>
      <c r="B13" s="78" t="s">
        <v>393</v>
      </c>
      <c r="C13" s="83" t="s">
        <v>398</v>
      </c>
      <c r="D13" s="116" t="s">
        <v>399</v>
      </c>
      <c r="E13" s="185">
        <v>4</v>
      </c>
      <c r="F13" s="256"/>
      <c r="G13" s="257"/>
    </row>
    <row r="14" spans="1:8" ht="120" customHeight="1">
      <c r="A14" s="1">
        <v>3</v>
      </c>
      <c r="B14" s="78" t="s">
        <v>393</v>
      </c>
      <c r="C14" s="83" t="s">
        <v>400</v>
      </c>
      <c r="D14" s="116" t="s">
        <v>401</v>
      </c>
      <c r="E14" s="185">
        <v>4</v>
      </c>
      <c r="F14" s="256"/>
      <c r="G14" s="257"/>
    </row>
    <row r="15" spans="1:8" ht="120" customHeight="1">
      <c r="A15" s="1">
        <v>4</v>
      </c>
      <c r="B15" s="78" t="s">
        <v>393</v>
      </c>
      <c r="C15" s="83" t="s">
        <v>402</v>
      </c>
      <c r="D15" s="116" t="s">
        <v>403</v>
      </c>
      <c r="E15" s="185">
        <v>4</v>
      </c>
      <c r="F15" s="256"/>
      <c r="G15" s="257"/>
    </row>
    <row r="16" spans="1:8" s="80" customFormat="1" ht="15" customHeight="1">
      <c r="A16"/>
      <c r="B16"/>
      <c r="C16"/>
      <c r="D16"/>
      <c r="E16"/>
      <c r="F16"/>
      <c r="G16"/>
    </row>
    <row r="17" spans="1:7" s="80" customFormat="1" ht="24.95" customHeight="1">
      <c r="A17"/>
      <c r="B17"/>
      <c r="C17"/>
      <c r="D17"/>
      <c r="E17"/>
      <c r="F17"/>
      <c r="G17"/>
    </row>
    <row r="18" spans="1:7" s="80" customFormat="1" ht="14.25" customHeight="1">
      <c r="A18"/>
      <c r="B18"/>
      <c r="C18"/>
      <c r="D18"/>
      <c r="E18"/>
      <c r="F18"/>
      <c r="G18"/>
    </row>
  </sheetData>
  <dataConsolidate/>
  <mergeCells count="14">
    <mergeCell ref="A1:G1"/>
    <mergeCell ref="A3:G3"/>
    <mergeCell ref="C9:D9"/>
    <mergeCell ref="A4:B7"/>
    <mergeCell ref="C4:E7"/>
    <mergeCell ref="F4:G4"/>
    <mergeCell ref="C8:E8"/>
    <mergeCell ref="F14:G14"/>
    <mergeCell ref="F15:G15"/>
    <mergeCell ref="F11:G11"/>
    <mergeCell ref="F9:G9"/>
    <mergeCell ref="F12:G12"/>
    <mergeCell ref="F13:G13"/>
    <mergeCell ref="F10:G10"/>
  </mergeCells>
  <dataValidations count="1">
    <dataValidation type="list" allowBlank="1" showInputMessage="1" showErrorMessage="1" sqref="E11:E15" xr:uid="{6DD64333-8F66-41F6-BE4C-0BA964A6295C}">
      <formula1>$H$3:$H$8</formula1>
    </dataValidation>
  </dataValidations>
  <printOptions horizontalCentered="1"/>
  <pageMargins left="0.27559055118110237" right="0.27559055118110237" top="0.59055118110236227" bottom="0.59055118110236227" header="0.35433070866141736" footer="0.27559055118110237"/>
  <pageSetup scale="6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7520A-D237-4D15-8AC7-051A27533119}">
  <sheetPr>
    <tabColor theme="0" tint="-0.499984740745262"/>
  </sheetPr>
  <dimension ref="A1:H61"/>
  <sheetViews>
    <sheetView showGridLines="0" zoomScale="80" zoomScaleNormal="80" workbookViewId="0">
      <pane xSplit="1" ySplit="10" topLeftCell="B54" activePane="bottomRight" state="frozen"/>
      <selection pane="bottomRight" activeCell="O55" sqref="O55"/>
      <selection pane="bottomLeft" activeCell="A7" sqref="A7"/>
      <selection pane="topRight" activeCell="B1" sqref="B1"/>
    </sheetView>
  </sheetViews>
  <sheetFormatPr defaultColWidth="9.140625" defaultRowHeight="13.15"/>
  <cols>
    <col min="1" max="1" width="3.7109375" style="25" customWidth="1"/>
    <col min="2" max="2" width="16.7109375" style="25" customWidth="1"/>
    <col min="3" max="3" width="35.7109375" style="25" customWidth="1"/>
    <col min="4" max="4" width="40.7109375" style="25" customWidth="1"/>
    <col min="5" max="6" width="5.7109375" style="25" customWidth="1"/>
    <col min="7" max="7" width="40.7109375" style="25" customWidth="1"/>
    <col min="8" max="8" width="8.7109375" style="119" customWidth="1"/>
    <col min="9" max="16384" width="9.140625" style="25"/>
  </cols>
  <sheetData>
    <row r="1" spans="1:8" ht="49.9" customHeight="1">
      <c r="A1" s="284" t="s">
        <v>404</v>
      </c>
      <c r="B1" s="285"/>
      <c r="C1" s="285"/>
      <c r="D1" s="285"/>
      <c r="E1" s="285"/>
      <c r="F1" s="285"/>
      <c r="G1" s="286"/>
    </row>
    <row r="2" spans="1:8" s="27" customFormat="1" ht="15" customHeight="1">
      <c r="A2" s="106" t="s">
        <v>94</v>
      </c>
      <c r="B2" s="107"/>
      <c r="C2" s="107"/>
      <c r="D2" s="107"/>
      <c r="E2" s="107"/>
      <c r="F2" s="107"/>
      <c r="G2" s="108"/>
      <c r="H2" s="120"/>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(SUM(E11:E58))/((COUNTIF(E11:E58,"&lt;&gt;NA")*4))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112</v>
      </c>
      <c r="G10" s="226"/>
    </row>
    <row r="11" spans="1:8" ht="120" customHeight="1">
      <c r="A11" s="28">
        <v>1</v>
      </c>
      <c r="B11" s="78" t="s">
        <v>405</v>
      </c>
      <c r="C11" s="122" t="s">
        <v>406</v>
      </c>
      <c r="D11" s="172" t="s">
        <v>407</v>
      </c>
      <c r="E11" s="32">
        <v>4</v>
      </c>
      <c r="F11" s="256"/>
      <c r="G11" s="257"/>
    </row>
    <row r="12" spans="1:8" ht="120" customHeight="1">
      <c r="A12" s="28">
        <v>2</v>
      </c>
      <c r="B12" s="78" t="s">
        <v>408</v>
      </c>
      <c r="C12" s="122" t="s">
        <v>409</v>
      </c>
      <c r="D12" s="84" t="s">
        <v>410</v>
      </c>
      <c r="E12" s="32">
        <v>4</v>
      </c>
      <c r="F12" s="256"/>
      <c r="G12" s="257"/>
    </row>
    <row r="13" spans="1:8" ht="120" customHeight="1">
      <c r="A13" s="28">
        <v>3</v>
      </c>
      <c r="B13" s="78" t="s">
        <v>408</v>
      </c>
      <c r="C13" s="122" t="s">
        <v>411</v>
      </c>
      <c r="D13" s="84" t="s">
        <v>412</v>
      </c>
      <c r="E13" s="32">
        <v>4</v>
      </c>
      <c r="F13" s="256"/>
      <c r="G13" s="257"/>
    </row>
    <row r="14" spans="1:8" ht="120" customHeight="1">
      <c r="A14" s="28">
        <v>4</v>
      </c>
      <c r="B14" s="78" t="s">
        <v>413</v>
      </c>
      <c r="C14" s="122" t="s">
        <v>414</v>
      </c>
      <c r="D14" s="84" t="s">
        <v>415</v>
      </c>
      <c r="E14" s="32">
        <v>4</v>
      </c>
      <c r="F14" s="256"/>
      <c r="G14" s="257"/>
    </row>
    <row r="15" spans="1:8" ht="120" customHeight="1">
      <c r="A15" s="28">
        <v>5</v>
      </c>
      <c r="B15" s="78" t="s">
        <v>413</v>
      </c>
      <c r="C15" s="122" t="s">
        <v>416</v>
      </c>
      <c r="D15" s="84" t="s">
        <v>417</v>
      </c>
      <c r="E15" s="32">
        <v>4</v>
      </c>
      <c r="F15" s="256"/>
      <c r="G15" s="257"/>
    </row>
    <row r="16" spans="1:8" ht="120" customHeight="1">
      <c r="A16" s="28">
        <v>6</v>
      </c>
      <c r="B16" s="78" t="s">
        <v>418</v>
      </c>
      <c r="C16" s="122" t="s">
        <v>419</v>
      </c>
      <c r="D16" s="84" t="s">
        <v>420</v>
      </c>
      <c r="E16" s="32">
        <v>4</v>
      </c>
      <c r="F16" s="256"/>
      <c r="G16" s="257"/>
    </row>
    <row r="17" spans="1:7" ht="120" customHeight="1">
      <c r="A17" s="28">
        <v>7</v>
      </c>
      <c r="B17" s="78" t="s">
        <v>421</v>
      </c>
      <c r="C17" s="122" t="s">
        <v>422</v>
      </c>
      <c r="D17" s="84" t="s">
        <v>423</v>
      </c>
      <c r="E17" s="32">
        <v>4</v>
      </c>
      <c r="F17" s="256"/>
      <c r="G17" s="257"/>
    </row>
    <row r="18" spans="1:7" ht="120" customHeight="1">
      <c r="A18" s="28">
        <v>8</v>
      </c>
      <c r="B18" s="78" t="s">
        <v>421</v>
      </c>
      <c r="C18" s="122" t="s">
        <v>424</v>
      </c>
      <c r="D18" s="84" t="s">
        <v>423</v>
      </c>
      <c r="E18" s="32">
        <v>4</v>
      </c>
      <c r="F18" s="256"/>
      <c r="G18" s="257"/>
    </row>
    <row r="19" spans="1:7" s="119" customFormat="1" ht="120" customHeight="1">
      <c r="A19" s="28">
        <v>9</v>
      </c>
      <c r="B19" s="78" t="s">
        <v>425</v>
      </c>
      <c r="C19" s="122" t="s">
        <v>426</v>
      </c>
      <c r="D19" s="84" t="s">
        <v>427</v>
      </c>
      <c r="E19" s="32">
        <v>4</v>
      </c>
      <c r="F19" s="256"/>
      <c r="G19" s="257"/>
    </row>
    <row r="20" spans="1:7" s="119" customFormat="1" ht="120" customHeight="1">
      <c r="A20" s="28">
        <v>10</v>
      </c>
      <c r="B20" s="78" t="s">
        <v>425</v>
      </c>
      <c r="C20" s="122" t="s">
        <v>428</v>
      </c>
      <c r="D20" s="84" t="s">
        <v>429</v>
      </c>
      <c r="E20" s="32">
        <v>4</v>
      </c>
      <c r="F20" s="256"/>
      <c r="G20" s="257"/>
    </row>
    <row r="21" spans="1:7" s="119" customFormat="1" ht="120" customHeight="1">
      <c r="A21" s="28">
        <v>11</v>
      </c>
      <c r="B21" s="78" t="s">
        <v>425</v>
      </c>
      <c r="C21" s="122" t="s">
        <v>430</v>
      </c>
      <c r="D21" s="84" t="s">
        <v>431</v>
      </c>
      <c r="E21" s="32">
        <v>4</v>
      </c>
      <c r="F21" s="256"/>
      <c r="G21" s="257"/>
    </row>
    <row r="22" spans="1:7" s="119" customFormat="1" ht="120" customHeight="1">
      <c r="A22" s="28">
        <v>12</v>
      </c>
      <c r="B22" s="78" t="s">
        <v>405</v>
      </c>
      <c r="C22" s="122" t="s">
        <v>432</v>
      </c>
      <c r="D22" s="84" t="s">
        <v>433</v>
      </c>
      <c r="E22" s="32">
        <v>4</v>
      </c>
      <c r="F22" s="256"/>
      <c r="G22" s="257"/>
    </row>
    <row r="23" spans="1:7" s="119" customFormat="1" ht="120" customHeight="1">
      <c r="A23" s="28">
        <v>13</v>
      </c>
      <c r="B23" s="78" t="s">
        <v>434</v>
      </c>
      <c r="C23" s="122" t="s">
        <v>435</v>
      </c>
      <c r="D23" s="84" t="s">
        <v>436</v>
      </c>
      <c r="E23" s="32">
        <v>4</v>
      </c>
      <c r="F23" s="256"/>
      <c r="G23" s="257"/>
    </row>
    <row r="24" spans="1:7" s="119" customFormat="1" ht="120" customHeight="1">
      <c r="A24" s="28">
        <v>14</v>
      </c>
      <c r="B24" s="78" t="s">
        <v>405</v>
      </c>
      <c r="C24" s="122" t="s">
        <v>437</v>
      </c>
      <c r="D24" s="84" t="s">
        <v>438</v>
      </c>
      <c r="E24" s="32">
        <v>4</v>
      </c>
      <c r="F24" s="256"/>
      <c r="G24" s="257"/>
    </row>
    <row r="25" spans="1:7" s="119" customFormat="1" ht="120" customHeight="1">
      <c r="A25" s="28">
        <v>15</v>
      </c>
      <c r="B25" s="78" t="s">
        <v>439</v>
      </c>
      <c r="C25" s="122" t="s">
        <v>440</v>
      </c>
      <c r="D25" s="84" t="s">
        <v>441</v>
      </c>
      <c r="E25" s="32">
        <v>4</v>
      </c>
      <c r="F25" s="256"/>
      <c r="G25" s="257"/>
    </row>
    <row r="26" spans="1:7" s="119" customFormat="1" ht="120" customHeight="1">
      <c r="A26" s="28">
        <v>16</v>
      </c>
      <c r="B26" s="78" t="s">
        <v>442</v>
      </c>
      <c r="C26" s="122" t="s">
        <v>443</v>
      </c>
      <c r="D26" s="84" t="s">
        <v>444</v>
      </c>
      <c r="E26" s="32">
        <v>4</v>
      </c>
      <c r="F26" s="256"/>
      <c r="G26" s="257"/>
    </row>
    <row r="27" spans="1:7" s="119" customFormat="1" ht="120" customHeight="1">
      <c r="A27" s="28">
        <v>17</v>
      </c>
      <c r="B27" s="78" t="s">
        <v>442</v>
      </c>
      <c r="C27" s="122" t="s">
        <v>445</v>
      </c>
      <c r="D27" s="84" t="s">
        <v>446</v>
      </c>
      <c r="E27" s="32">
        <v>4</v>
      </c>
      <c r="F27" s="256"/>
      <c r="G27" s="257"/>
    </row>
    <row r="28" spans="1:7" s="119" customFormat="1" ht="120" customHeight="1">
      <c r="A28" s="28">
        <v>18</v>
      </c>
      <c r="B28" s="78" t="s">
        <v>442</v>
      </c>
      <c r="C28" s="122" t="s">
        <v>447</v>
      </c>
      <c r="D28" s="84" t="s">
        <v>448</v>
      </c>
      <c r="E28" s="32">
        <v>4</v>
      </c>
      <c r="F28" s="256"/>
      <c r="G28" s="257"/>
    </row>
    <row r="29" spans="1:7" s="119" customFormat="1" ht="120" customHeight="1">
      <c r="A29" s="28">
        <v>19</v>
      </c>
      <c r="B29" s="78" t="s">
        <v>442</v>
      </c>
      <c r="C29" s="122" t="s">
        <v>449</v>
      </c>
      <c r="D29" s="84" t="s">
        <v>450</v>
      </c>
      <c r="E29" s="32">
        <v>4</v>
      </c>
      <c r="F29" s="256"/>
      <c r="G29" s="257"/>
    </row>
    <row r="30" spans="1:7" s="119" customFormat="1" ht="120" customHeight="1">
      <c r="A30" s="28">
        <v>20</v>
      </c>
      <c r="B30" s="78" t="s">
        <v>405</v>
      </c>
      <c r="C30" s="122" t="s">
        <v>451</v>
      </c>
      <c r="D30" s="84" t="s">
        <v>452</v>
      </c>
      <c r="E30" s="32">
        <v>4</v>
      </c>
      <c r="F30" s="256"/>
      <c r="G30" s="257"/>
    </row>
    <row r="31" spans="1:7" s="119" customFormat="1" ht="120" customHeight="1">
      <c r="A31" s="28">
        <v>21</v>
      </c>
      <c r="B31" s="78" t="s">
        <v>453</v>
      </c>
      <c r="C31" s="122" t="s">
        <v>454</v>
      </c>
      <c r="D31" s="84" t="s">
        <v>455</v>
      </c>
      <c r="E31" s="32">
        <v>4</v>
      </c>
      <c r="F31" s="256"/>
      <c r="G31" s="257"/>
    </row>
    <row r="32" spans="1:7" s="119" customFormat="1" ht="120" customHeight="1">
      <c r="A32" s="28">
        <v>22</v>
      </c>
      <c r="B32" s="78" t="s">
        <v>456</v>
      </c>
      <c r="C32" s="122" t="s">
        <v>457</v>
      </c>
      <c r="D32" s="84" t="s">
        <v>458</v>
      </c>
      <c r="E32" s="32">
        <v>4</v>
      </c>
      <c r="F32" s="256"/>
      <c r="G32" s="257"/>
    </row>
    <row r="33" spans="1:7" s="119" customFormat="1" ht="120" customHeight="1">
      <c r="A33" s="28">
        <v>23</v>
      </c>
      <c r="B33" s="78" t="s">
        <v>459</v>
      </c>
      <c r="C33" s="122" t="s">
        <v>460</v>
      </c>
      <c r="D33" s="84" t="s">
        <v>461</v>
      </c>
      <c r="E33" s="32">
        <v>4</v>
      </c>
      <c r="F33" s="256"/>
      <c r="G33" s="257"/>
    </row>
    <row r="34" spans="1:7" s="119" customFormat="1" ht="120" customHeight="1">
      <c r="A34" s="28">
        <v>24</v>
      </c>
      <c r="B34" s="78" t="s">
        <v>459</v>
      </c>
      <c r="C34" s="122" t="s">
        <v>462</v>
      </c>
      <c r="D34" s="84" t="s">
        <v>461</v>
      </c>
      <c r="E34" s="32">
        <v>4</v>
      </c>
      <c r="F34" s="256"/>
      <c r="G34" s="257"/>
    </row>
    <row r="35" spans="1:7" s="119" customFormat="1" ht="120" customHeight="1">
      <c r="A35" s="28">
        <v>25</v>
      </c>
      <c r="B35" s="78" t="s">
        <v>459</v>
      </c>
      <c r="C35" s="122" t="s">
        <v>463</v>
      </c>
      <c r="D35" s="84" t="s">
        <v>461</v>
      </c>
      <c r="E35" s="32">
        <v>4</v>
      </c>
      <c r="F35" s="256"/>
      <c r="G35" s="257"/>
    </row>
    <row r="36" spans="1:7" s="119" customFormat="1" ht="120" customHeight="1">
      <c r="A36" s="28">
        <v>26</v>
      </c>
      <c r="B36" s="78" t="s">
        <v>464</v>
      </c>
      <c r="C36" s="122" t="s">
        <v>465</v>
      </c>
      <c r="D36" s="84" t="s">
        <v>466</v>
      </c>
      <c r="E36" s="32">
        <v>4</v>
      </c>
      <c r="F36" s="256"/>
      <c r="G36" s="257"/>
    </row>
    <row r="37" spans="1:7" s="119" customFormat="1" ht="120" customHeight="1">
      <c r="A37" s="28">
        <v>27</v>
      </c>
      <c r="B37" s="78" t="s">
        <v>464</v>
      </c>
      <c r="C37" s="122" t="s">
        <v>467</v>
      </c>
      <c r="D37" s="84" t="s">
        <v>468</v>
      </c>
      <c r="E37" s="32">
        <v>4</v>
      </c>
      <c r="F37" s="256"/>
      <c r="G37" s="257"/>
    </row>
    <row r="38" spans="1:7" s="119" customFormat="1" ht="120" customHeight="1">
      <c r="A38" s="28">
        <v>28</v>
      </c>
      <c r="B38" s="78" t="s">
        <v>464</v>
      </c>
      <c r="C38" s="122" t="s">
        <v>469</v>
      </c>
      <c r="D38" s="84" t="s">
        <v>470</v>
      </c>
      <c r="E38" s="32">
        <v>4</v>
      </c>
      <c r="F38" s="256"/>
      <c r="G38" s="257"/>
    </row>
    <row r="39" spans="1:7" s="119" customFormat="1" ht="120" customHeight="1">
      <c r="A39" s="28">
        <v>29</v>
      </c>
      <c r="B39" s="78" t="s">
        <v>471</v>
      </c>
      <c r="C39" s="122" t="s">
        <v>472</v>
      </c>
      <c r="D39" s="84" t="s">
        <v>473</v>
      </c>
      <c r="E39" s="32">
        <v>4</v>
      </c>
      <c r="F39" s="256"/>
      <c r="G39" s="257"/>
    </row>
    <row r="40" spans="1:7" s="119" customFormat="1" ht="120" customHeight="1">
      <c r="A40" s="28">
        <v>30</v>
      </c>
      <c r="B40" s="78" t="s">
        <v>471</v>
      </c>
      <c r="C40" s="122" t="s">
        <v>474</v>
      </c>
      <c r="D40" s="84" t="s">
        <v>475</v>
      </c>
      <c r="E40" s="32">
        <v>4</v>
      </c>
      <c r="F40" s="256"/>
      <c r="G40" s="257"/>
    </row>
    <row r="41" spans="1:7" s="119" customFormat="1" ht="120" customHeight="1">
      <c r="A41" s="28">
        <v>31</v>
      </c>
      <c r="B41" s="78" t="s">
        <v>476</v>
      </c>
      <c r="C41" s="122" t="s">
        <v>477</v>
      </c>
      <c r="D41" s="84" t="s">
        <v>478</v>
      </c>
      <c r="E41" s="32">
        <v>4</v>
      </c>
      <c r="F41" s="256"/>
      <c r="G41" s="257"/>
    </row>
    <row r="42" spans="1:7" s="119" customFormat="1" ht="120" customHeight="1">
      <c r="A42" s="28">
        <v>32</v>
      </c>
      <c r="B42" s="78" t="s">
        <v>476</v>
      </c>
      <c r="C42" s="122" t="s">
        <v>479</v>
      </c>
      <c r="D42" s="84" t="s">
        <v>480</v>
      </c>
      <c r="E42" s="32">
        <v>4</v>
      </c>
      <c r="F42" s="256"/>
      <c r="G42" s="257"/>
    </row>
    <row r="43" spans="1:7" s="119" customFormat="1" ht="120" customHeight="1">
      <c r="A43" s="28">
        <v>33</v>
      </c>
      <c r="B43" s="78" t="s">
        <v>476</v>
      </c>
      <c r="C43" s="122" t="s">
        <v>481</v>
      </c>
      <c r="D43" s="84" t="s">
        <v>482</v>
      </c>
      <c r="E43" s="32">
        <v>4</v>
      </c>
      <c r="F43" s="256"/>
      <c r="G43" s="257"/>
    </row>
    <row r="44" spans="1:7" s="119" customFormat="1" ht="120" customHeight="1">
      <c r="A44" s="28">
        <v>34</v>
      </c>
      <c r="B44" s="78" t="s">
        <v>476</v>
      </c>
      <c r="C44" s="122" t="s">
        <v>483</v>
      </c>
      <c r="D44" s="84" t="s">
        <v>484</v>
      </c>
      <c r="E44" s="32">
        <v>4</v>
      </c>
      <c r="F44" s="256"/>
      <c r="G44" s="257"/>
    </row>
    <row r="45" spans="1:7" s="119" customFormat="1" ht="120" customHeight="1">
      <c r="A45" s="28">
        <v>35</v>
      </c>
      <c r="B45" s="78" t="s">
        <v>421</v>
      </c>
      <c r="C45" s="122" t="s">
        <v>485</v>
      </c>
      <c r="D45" s="84" t="s">
        <v>486</v>
      </c>
      <c r="E45" s="32">
        <v>4</v>
      </c>
      <c r="F45" s="256"/>
      <c r="G45" s="257"/>
    </row>
    <row r="46" spans="1:7" s="119" customFormat="1" ht="120" customHeight="1">
      <c r="A46" s="28">
        <v>36</v>
      </c>
      <c r="B46" s="78" t="s">
        <v>487</v>
      </c>
      <c r="C46" s="122" t="s">
        <v>488</v>
      </c>
      <c r="D46" s="84" t="s">
        <v>489</v>
      </c>
      <c r="E46" s="32">
        <v>4</v>
      </c>
      <c r="F46" s="256"/>
      <c r="G46" s="257"/>
    </row>
    <row r="47" spans="1:7" s="119" customFormat="1" ht="120" customHeight="1">
      <c r="A47" s="28">
        <v>37</v>
      </c>
      <c r="B47" s="78" t="s">
        <v>490</v>
      </c>
      <c r="C47" s="122" t="s">
        <v>491</v>
      </c>
      <c r="D47" s="84" t="s">
        <v>492</v>
      </c>
      <c r="E47" s="32">
        <v>4</v>
      </c>
      <c r="F47" s="256"/>
      <c r="G47" s="257"/>
    </row>
    <row r="48" spans="1:7" s="119" customFormat="1" ht="120" customHeight="1">
      <c r="A48" s="28">
        <v>38</v>
      </c>
      <c r="B48" s="78" t="s">
        <v>476</v>
      </c>
      <c r="C48" s="122" t="s">
        <v>493</v>
      </c>
      <c r="D48" s="84" t="s">
        <v>494</v>
      </c>
      <c r="E48" s="32">
        <v>4</v>
      </c>
      <c r="F48" s="256"/>
      <c r="G48" s="257"/>
    </row>
    <row r="49" spans="1:7" s="119" customFormat="1" ht="120" customHeight="1">
      <c r="A49" s="28">
        <v>39</v>
      </c>
      <c r="B49" s="78" t="s">
        <v>476</v>
      </c>
      <c r="C49" s="122" t="s">
        <v>495</v>
      </c>
      <c r="D49" s="84" t="s">
        <v>496</v>
      </c>
      <c r="E49" s="32">
        <v>4</v>
      </c>
      <c r="F49" s="256"/>
      <c r="G49" s="257"/>
    </row>
    <row r="50" spans="1:7" s="119" customFormat="1" ht="120" customHeight="1">
      <c r="A50" s="28">
        <v>40</v>
      </c>
      <c r="B50" s="78" t="s">
        <v>476</v>
      </c>
      <c r="C50" s="122" t="s">
        <v>497</v>
      </c>
      <c r="D50" s="84" t="s">
        <v>498</v>
      </c>
      <c r="E50" s="32">
        <v>4</v>
      </c>
      <c r="F50" s="256"/>
      <c r="G50" s="257"/>
    </row>
    <row r="51" spans="1:7" s="119" customFormat="1" ht="120" customHeight="1">
      <c r="A51" s="28">
        <v>41</v>
      </c>
      <c r="B51" s="78" t="s">
        <v>421</v>
      </c>
      <c r="C51" s="122" t="s">
        <v>499</v>
      </c>
      <c r="D51" s="84" t="s">
        <v>500</v>
      </c>
      <c r="E51" s="32">
        <v>4</v>
      </c>
      <c r="F51" s="256"/>
      <c r="G51" s="257"/>
    </row>
    <row r="52" spans="1:7" s="119" customFormat="1" ht="120" customHeight="1">
      <c r="A52" s="28">
        <v>42</v>
      </c>
      <c r="B52" s="78" t="s">
        <v>476</v>
      </c>
      <c r="C52" s="122" t="s">
        <v>501</v>
      </c>
      <c r="D52" s="84" t="s">
        <v>502</v>
      </c>
      <c r="E52" s="32">
        <v>4</v>
      </c>
      <c r="F52" s="256"/>
      <c r="G52" s="257"/>
    </row>
    <row r="53" spans="1:7" s="119" customFormat="1" ht="120" customHeight="1">
      <c r="A53" s="28">
        <v>43</v>
      </c>
      <c r="B53" s="78" t="s">
        <v>405</v>
      </c>
      <c r="C53" s="122" t="s">
        <v>503</v>
      </c>
      <c r="D53" s="84" t="s">
        <v>504</v>
      </c>
      <c r="E53" s="32">
        <v>4</v>
      </c>
      <c r="F53" s="256"/>
      <c r="G53" s="257"/>
    </row>
    <row r="54" spans="1:7" s="119" customFormat="1" ht="120" customHeight="1">
      <c r="A54" s="28">
        <v>44</v>
      </c>
      <c r="B54" s="78" t="s">
        <v>505</v>
      </c>
      <c r="C54" s="122" t="s">
        <v>506</v>
      </c>
      <c r="D54" s="84" t="s">
        <v>507</v>
      </c>
      <c r="E54" s="32">
        <v>4</v>
      </c>
      <c r="F54" s="256"/>
      <c r="G54" s="257"/>
    </row>
    <row r="55" spans="1:7" s="119" customFormat="1" ht="120" customHeight="1">
      <c r="A55" s="28">
        <v>45</v>
      </c>
      <c r="B55" s="78" t="s">
        <v>508</v>
      </c>
      <c r="C55" s="122" t="s">
        <v>509</v>
      </c>
      <c r="D55" s="84" t="s">
        <v>510</v>
      </c>
      <c r="E55" s="32">
        <v>4</v>
      </c>
      <c r="F55" s="256"/>
      <c r="G55" s="257"/>
    </row>
    <row r="56" spans="1:7" s="119" customFormat="1" ht="120" customHeight="1">
      <c r="A56" s="28">
        <v>46</v>
      </c>
      <c r="B56" s="78" t="s">
        <v>511</v>
      </c>
      <c r="C56" s="122" t="s">
        <v>512</v>
      </c>
      <c r="D56" s="84" t="s">
        <v>513</v>
      </c>
      <c r="E56" s="32">
        <v>4</v>
      </c>
      <c r="F56" s="256"/>
      <c r="G56" s="257"/>
    </row>
    <row r="57" spans="1:7" s="119" customFormat="1" ht="120" customHeight="1">
      <c r="A57" s="28">
        <v>47</v>
      </c>
      <c r="B57" s="78" t="s">
        <v>434</v>
      </c>
      <c r="C57" s="122" t="s">
        <v>514</v>
      </c>
      <c r="D57" s="84" t="s">
        <v>515</v>
      </c>
      <c r="E57" s="32">
        <v>4</v>
      </c>
      <c r="F57" s="256"/>
      <c r="G57" s="257"/>
    </row>
    <row r="58" spans="1:7" s="119" customFormat="1" ht="120" customHeight="1">
      <c r="A58" s="28">
        <v>48</v>
      </c>
      <c r="B58" s="78" t="s">
        <v>476</v>
      </c>
      <c r="C58" s="122" t="s">
        <v>516</v>
      </c>
      <c r="D58" s="84" t="s">
        <v>517</v>
      </c>
      <c r="E58" s="32">
        <v>4</v>
      </c>
      <c r="F58" s="256"/>
      <c r="G58" s="257"/>
    </row>
    <row r="59" spans="1:7" s="119" customFormat="1" ht="15" customHeight="1">
      <c r="A59" s="25"/>
      <c r="B59" s="25"/>
      <c r="C59" s="25"/>
      <c r="D59" s="25"/>
      <c r="E59" s="25"/>
      <c r="F59" s="25"/>
      <c r="G59" s="25"/>
    </row>
    <row r="60" spans="1:7" s="119" customFormat="1" ht="24.95" customHeight="1">
      <c r="A60" s="25"/>
      <c r="B60" s="25"/>
      <c r="C60" s="25"/>
      <c r="D60" s="25"/>
      <c r="E60" s="25"/>
      <c r="F60" s="25"/>
      <c r="G60" s="25"/>
    </row>
    <row r="61" spans="1:7" s="119" customFormat="1" ht="14.25" customHeight="1">
      <c r="A61" s="25"/>
      <c r="B61" s="25"/>
      <c r="C61" s="25"/>
      <c r="D61" s="25"/>
      <c r="E61" s="25"/>
      <c r="F61" s="25"/>
      <c r="G61" s="25"/>
    </row>
  </sheetData>
  <dataConsolidate/>
  <mergeCells count="56">
    <mergeCell ref="F58:G58"/>
    <mergeCell ref="F52:G52"/>
    <mergeCell ref="F53:G53"/>
    <mergeCell ref="F54:G54"/>
    <mergeCell ref="F55:G55"/>
    <mergeCell ref="F56:G56"/>
    <mergeCell ref="F57:G57"/>
    <mergeCell ref="F51:G51"/>
    <mergeCell ref="F40:G40"/>
    <mergeCell ref="F41:G41"/>
    <mergeCell ref="F42:G42"/>
    <mergeCell ref="F43:G43"/>
    <mergeCell ref="F44:G44"/>
    <mergeCell ref="F45:G45"/>
    <mergeCell ref="F46:G46"/>
    <mergeCell ref="F47:G47"/>
    <mergeCell ref="F48:G48"/>
    <mergeCell ref="F49:G49"/>
    <mergeCell ref="F50:G50"/>
    <mergeCell ref="F39:G39"/>
    <mergeCell ref="F28:G28"/>
    <mergeCell ref="F29:G29"/>
    <mergeCell ref="F30:G30"/>
    <mergeCell ref="F31:G31"/>
    <mergeCell ref="F32:G32"/>
    <mergeCell ref="F33:G33"/>
    <mergeCell ref="F34:G34"/>
    <mergeCell ref="F35:G35"/>
    <mergeCell ref="F36:G36"/>
    <mergeCell ref="F37:G37"/>
    <mergeCell ref="F38:G38"/>
    <mergeCell ref="F27:G27"/>
    <mergeCell ref="F16:G16"/>
    <mergeCell ref="F17:G17"/>
    <mergeCell ref="F18:G18"/>
    <mergeCell ref="F19:G19"/>
    <mergeCell ref="F20:G20"/>
    <mergeCell ref="F21:G21"/>
    <mergeCell ref="F22:G22"/>
    <mergeCell ref="F23:G23"/>
    <mergeCell ref="F24:G24"/>
    <mergeCell ref="F25:G25"/>
    <mergeCell ref="F26:G26"/>
    <mergeCell ref="F15:G15"/>
    <mergeCell ref="A1:G1"/>
    <mergeCell ref="A3:G3"/>
    <mergeCell ref="A4:B7"/>
    <mergeCell ref="C4:E7"/>
    <mergeCell ref="F4:G4"/>
    <mergeCell ref="C9:D9"/>
    <mergeCell ref="F9:G9"/>
    <mergeCell ref="F10:G10"/>
    <mergeCell ref="F11:G11"/>
    <mergeCell ref="F12:G12"/>
    <mergeCell ref="F13:G13"/>
    <mergeCell ref="F14:G14"/>
  </mergeCells>
  <dataValidations count="1">
    <dataValidation type="list" allowBlank="1" showInputMessage="1" showErrorMessage="1" sqref="E11:E58" xr:uid="{029FCFF2-206F-4248-B61E-C93770FD4107}">
      <formula1>$H$3:$H$8</formula1>
    </dataValidation>
  </dataValidations>
  <printOptions horizontalCentered="1"/>
  <pageMargins left="0.27559055118110237" right="0.27559055118110237" top="0.59055118110236227" bottom="0.59055118110236227" header="0.35433070866141736" footer="0.27559055118110237"/>
  <pageSetup scale="6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905E5-F3A8-4509-A4A9-DA594A589164}">
  <sheetPr>
    <tabColor theme="0" tint="-0.499984740745262"/>
  </sheetPr>
  <dimension ref="A1:H18"/>
  <sheetViews>
    <sheetView showGridLines="0" zoomScale="80" zoomScaleNormal="80" workbookViewId="0">
      <pane xSplit="1" ySplit="10" topLeftCell="B11" activePane="bottomRight" state="frozen"/>
      <selection pane="bottomRight" activeCell="H3" sqref="H3:H8"/>
      <selection pane="bottomLeft" activeCell="A7" sqref="A7"/>
      <selection pane="topRight" activeCell="B1" sqref="B1"/>
    </sheetView>
  </sheetViews>
  <sheetFormatPr defaultColWidth="9.140625" defaultRowHeight="13.15"/>
  <cols>
    <col min="1" max="1" width="3.7109375" style="25" customWidth="1"/>
    <col min="2" max="2" width="16.7109375" style="25" customWidth="1"/>
    <col min="3" max="3" width="35.7109375" style="25" customWidth="1"/>
    <col min="4" max="4" width="40.7109375" style="25" customWidth="1"/>
    <col min="5" max="6" width="5.7109375" style="25" customWidth="1"/>
    <col min="7" max="7" width="40.7109375" style="25" customWidth="1"/>
    <col min="8" max="8" width="8.7109375" style="119" customWidth="1"/>
    <col min="9" max="16384" width="9.140625" style="25"/>
  </cols>
  <sheetData>
    <row r="1" spans="1:8" ht="49.9" customHeight="1">
      <c r="A1" s="284" t="s">
        <v>518</v>
      </c>
      <c r="B1" s="285"/>
      <c r="C1" s="285"/>
      <c r="D1" s="285"/>
      <c r="E1" s="285"/>
      <c r="F1" s="285"/>
      <c r="G1" s="286"/>
    </row>
    <row r="2" spans="1:8" s="27" customFormat="1" ht="15" customHeight="1">
      <c r="A2" s="106" t="s">
        <v>94</v>
      </c>
      <c r="B2" s="107"/>
      <c r="C2" s="107"/>
      <c r="D2" s="107"/>
      <c r="E2" s="107"/>
      <c r="F2" s="107"/>
      <c r="G2" s="108"/>
      <c r="H2" s="120"/>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(SUM(E11:E15))/((COUNTIF(E11:E15,"&lt;&gt;NA")*4))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112</v>
      </c>
      <c r="G10" s="226"/>
    </row>
    <row r="11" spans="1:8" ht="100.15" customHeight="1">
      <c r="A11" s="28">
        <v>1</v>
      </c>
      <c r="B11" s="121"/>
      <c r="C11" s="122" t="s">
        <v>519</v>
      </c>
      <c r="D11" s="123" t="s">
        <v>520</v>
      </c>
      <c r="E11" s="32">
        <v>4</v>
      </c>
      <c r="F11" s="256"/>
      <c r="G11" s="257"/>
    </row>
    <row r="12" spans="1:8" ht="100.15" customHeight="1">
      <c r="A12" s="28">
        <v>2</v>
      </c>
      <c r="B12" s="121"/>
      <c r="C12" s="122" t="s">
        <v>521</v>
      </c>
      <c r="D12" s="123" t="s">
        <v>522</v>
      </c>
      <c r="E12" s="32">
        <v>4</v>
      </c>
      <c r="F12" s="256"/>
      <c r="G12" s="257"/>
    </row>
    <row r="13" spans="1:8" ht="100.15" customHeight="1">
      <c r="A13" s="28">
        <v>3</v>
      </c>
      <c r="B13" s="121"/>
      <c r="C13" s="122" t="s">
        <v>523</v>
      </c>
      <c r="D13" s="123" t="s">
        <v>524</v>
      </c>
      <c r="E13" s="32">
        <v>4</v>
      </c>
      <c r="F13" s="256"/>
      <c r="G13" s="257"/>
    </row>
    <row r="14" spans="1:8" ht="100.15" customHeight="1">
      <c r="A14" s="28">
        <v>4</v>
      </c>
      <c r="B14" s="121"/>
      <c r="C14" s="122" t="s">
        <v>525</v>
      </c>
      <c r="D14" s="123" t="s">
        <v>526</v>
      </c>
      <c r="E14" s="32">
        <v>4</v>
      </c>
      <c r="F14" s="256"/>
      <c r="G14" s="257"/>
    </row>
    <row r="15" spans="1:8" ht="100.15" customHeight="1">
      <c r="A15" s="28">
        <v>5</v>
      </c>
      <c r="B15" s="121"/>
      <c r="C15" s="122" t="s">
        <v>527</v>
      </c>
      <c r="D15" s="123" t="s">
        <v>528</v>
      </c>
      <c r="E15" s="32">
        <v>4</v>
      </c>
      <c r="F15" s="256"/>
      <c r="G15" s="257"/>
    </row>
    <row r="16" spans="1:8" s="119" customFormat="1" ht="15" customHeight="1">
      <c r="A16" s="25"/>
      <c r="B16" s="25"/>
      <c r="C16" s="25"/>
      <c r="D16" s="25"/>
      <c r="E16" s="25"/>
      <c r="F16" s="25"/>
      <c r="G16" s="25"/>
    </row>
    <row r="17" spans="1:7" s="119" customFormat="1" ht="24.95" customHeight="1">
      <c r="A17" s="25"/>
      <c r="B17" s="25"/>
      <c r="C17" s="25"/>
      <c r="D17" s="25"/>
      <c r="E17" s="25"/>
      <c r="F17" s="25"/>
      <c r="G17" s="25"/>
    </row>
    <row r="18" spans="1:7" s="119" customFormat="1" ht="14.25" customHeight="1">
      <c r="A18" s="25"/>
      <c r="B18" s="25"/>
      <c r="C18" s="25"/>
      <c r="D18" s="25"/>
      <c r="E18" s="25"/>
      <c r="F18" s="25"/>
      <c r="G18" s="25"/>
    </row>
  </sheetData>
  <dataConsolidate/>
  <mergeCells count="13">
    <mergeCell ref="F15:G15"/>
    <mergeCell ref="A1:G1"/>
    <mergeCell ref="A3:G3"/>
    <mergeCell ref="A4:B7"/>
    <mergeCell ref="C4:E7"/>
    <mergeCell ref="F4:G4"/>
    <mergeCell ref="C9:D9"/>
    <mergeCell ref="F9:G9"/>
    <mergeCell ref="F10:G10"/>
    <mergeCell ref="F11:G11"/>
    <mergeCell ref="F12:G12"/>
    <mergeCell ref="F13:G13"/>
    <mergeCell ref="F14:G14"/>
  </mergeCells>
  <dataValidations count="1">
    <dataValidation type="list" allowBlank="1" showInputMessage="1" showErrorMessage="1" sqref="E11:E15" xr:uid="{F0E27E9C-A716-4F35-B8A5-5AD11BAA14C5}">
      <formula1>$H$3:$H$8</formula1>
    </dataValidation>
  </dataValidations>
  <printOptions horizontalCentered="1"/>
  <pageMargins left="0.27559055118110237" right="0.27559055118110237" top="0.59055118110236227" bottom="0.59055118110236227" header="0.35433070866141736" footer="0.27559055118110237"/>
  <pageSetup scale="6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C0C96-0D46-432D-9174-0FF4A00B4348}">
  <sheetPr>
    <tabColor theme="0" tint="-0.499984740745262"/>
  </sheetPr>
  <dimension ref="A1:H16"/>
  <sheetViews>
    <sheetView showGridLines="0" zoomScale="80" zoomScaleNormal="80" workbookViewId="0">
      <pane xSplit="1" ySplit="10" topLeftCell="B11" activePane="bottomRight" state="frozen"/>
      <selection pane="bottomRight" activeCell="E11" sqref="E11"/>
      <selection pane="bottomLeft" activeCell="A7" sqref="A7"/>
      <selection pane="topRight" activeCell="B1" sqref="B1"/>
    </sheetView>
  </sheetViews>
  <sheetFormatPr defaultColWidth="9.140625" defaultRowHeight="13.15"/>
  <cols>
    <col min="1" max="1" width="3.7109375" style="25" customWidth="1"/>
    <col min="2" max="2" width="16.7109375" style="25" customWidth="1"/>
    <col min="3" max="3" width="35.7109375" style="25" customWidth="1"/>
    <col min="4" max="4" width="40.7109375" style="25" customWidth="1"/>
    <col min="5" max="6" width="5.7109375" style="25" customWidth="1"/>
    <col min="7" max="7" width="40.7109375" style="25" customWidth="1"/>
    <col min="8" max="8" width="8.7109375" style="119" customWidth="1"/>
    <col min="9" max="16384" width="9.140625" style="25"/>
  </cols>
  <sheetData>
    <row r="1" spans="1:8" ht="49.9" customHeight="1">
      <c r="A1" s="284" t="s">
        <v>529</v>
      </c>
      <c r="B1" s="285"/>
      <c r="C1" s="285"/>
      <c r="D1" s="285"/>
      <c r="E1" s="285"/>
      <c r="F1" s="285"/>
      <c r="G1" s="286"/>
    </row>
    <row r="2" spans="1:8" s="27" customFormat="1" ht="15" customHeight="1">
      <c r="A2" s="106" t="s">
        <v>94</v>
      </c>
      <c r="B2" s="107"/>
      <c r="C2" s="107"/>
      <c r="D2" s="107"/>
      <c r="E2" s="107"/>
      <c r="F2" s="107"/>
      <c r="G2" s="108"/>
      <c r="H2" s="120"/>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(SUM(E11:E13))/((COUNTIF(E11:E13,"&lt;&gt;NA")*4))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112</v>
      </c>
      <c r="G10" s="226"/>
    </row>
    <row r="11" spans="1:8" ht="100.15" customHeight="1">
      <c r="A11" s="28">
        <v>1</v>
      </c>
      <c r="B11" s="121" t="s">
        <v>530</v>
      </c>
      <c r="C11" s="122" t="s">
        <v>531</v>
      </c>
      <c r="D11" s="123" t="s">
        <v>532</v>
      </c>
      <c r="E11" s="32">
        <v>4</v>
      </c>
      <c r="F11" s="256"/>
      <c r="G11" s="257"/>
    </row>
    <row r="12" spans="1:8" ht="100.15" customHeight="1">
      <c r="A12" s="28">
        <v>2</v>
      </c>
      <c r="B12" s="121" t="s">
        <v>530</v>
      </c>
      <c r="C12" s="122" t="s">
        <v>533</v>
      </c>
      <c r="D12" s="123" t="s">
        <v>534</v>
      </c>
      <c r="E12" s="32">
        <v>4</v>
      </c>
      <c r="F12" s="256"/>
      <c r="G12" s="257"/>
    </row>
    <row r="13" spans="1:8" ht="100.15" customHeight="1">
      <c r="A13" s="28">
        <v>3</v>
      </c>
      <c r="B13" s="121" t="s">
        <v>530</v>
      </c>
      <c r="C13" s="122" t="s">
        <v>535</v>
      </c>
      <c r="D13" s="123" t="s">
        <v>536</v>
      </c>
      <c r="E13" s="32">
        <v>4</v>
      </c>
      <c r="F13" s="256"/>
      <c r="G13" s="257"/>
    </row>
    <row r="14" spans="1:8" s="119" customFormat="1" ht="15" customHeight="1">
      <c r="A14" s="25"/>
      <c r="B14" s="25"/>
      <c r="C14" s="25"/>
      <c r="D14" s="25"/>
      <c r="E14" s="114">
        <f>(SUM(E11:E13))/((COUNTIF(E11:E13,"&gt;0")*4))</f>
        <v>1</v>
      </c>
      <c r="F14" s="25"/>
      <c r="G14" s="25"/>
    </row>
    <row r="15" spans="1:8" s="119" customFormat="1" ht="24.95" customHeight="1">
      <c r="A15" s="25"/>
      <c r="B15" s="25"/>
      <c r="C15" s="25"/>
      <c r="D15" s="173" t="s">
        <v>537</v>
      </c>
      <c r="E15" s="25"/>
      <c r="F15" s="25"/>
      <c r="G15" s="25"/>
    </row>
    <row r="16" spans="1:8" s="119" customFormat="1" ht="14.25" customHeight="1">
      <c r="A16" s="25"/>
      <c r="B16" s="25"/>
      <c r="C16" s="25"/>
      <c r="D16" s="25"/>
      <c r="E16" s="25"/>
      <c r="F16" s="25"/>
      <c r="G16" s="25"/>
    </row>
  </sheetData>
  <dataConsolidate/>
  <mergeCells count="11">
    <mergeCell ref="A1:G1"/>
    <mergeCell ref="A3:G3"/>
    <mergeCell ref="A4:B7"/>
    <mergeCell ref="C4:E7"/>
    <mergeCell ref="F4:G4"/>
    <mergeCell ref="F13:G13"/>
    <mergeCell ref="C9:D9"/>
    <mergeCell ref="F9:G9"/>
    <mergeCell ref="F10:G10"/>
    <mergeCell ref="F11:G11"/>
    <mergeCell ref="F12:G12"/>
  </mergeCells>
  <dataValidations count="1">
    <dataValidation type="list" allowBlank="1" showInputMessage="1" showErrorMessage="1" sqref="E11:E13" xr:uid="{2F745058-74B0-409D-B226-E155B9715DCB}">
      <formula1>$H$3:$H$8</formula1>
    </dataValidation>
  </dataValidations>
  <printOptions horizontalCentered="1"/>
  <pageMargins left="0.27559055118110237" right="0.27559055118110237" top="0.59055118110236227" bottom="0.59055118110236227" header="0.35433070866141736" footer="0.27559055118110237"/>
  <pageSetup scale="6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43998-490C-4116-93C7-E92D55DAA38F}">
  <sheetPr>
    <tabColor rgb="FF00AC4E"/>
  </sheetPr>
  <dimension ref="A1:H58"/>
  <sheetViews>
    <sheetView showGridLines="0" zoomScale="85" zoomScaleNormal="85" zoomScaleSheetLayoutView="55" workbookViewId="0">
      <pane xSplit="1" ySplit="11" topLeftCell="B12" activePane="bottomRight" state="frozen"/>
      <selection pane="bottomRight" sqref="A1:G1"/>
      <selection pane="bottomLeft" activeCell="A9" sqref="A9"/>
      <selection pane="topRight" activeCell="B1" sqref="B1"/>
    </sheetView>
  </sheetViews>
  <sheetFormatPr defaultColWidth="9.140625" defaultRowHeight="13.15"/>
  <cols>
    <col min="1" max="1" width="4.5703125" customWidth="1"/>
    <col min="2" max="2" width="16.7109375" customWidth="1"/>
    <col min="3" max="3" width="35.7109375" customWidth="1"/>
    <col min="4" max="4" width="40.7109375" customWidth="1"/>
    <col min="5" max="6" width="7.42578125" customWidth="1"/>
    <col min="7" max="7" width="40.7109375" customWidth="1"/>
    <col min="8" max="8" width="8.7109375" style="80" customWidth="1"/>
  </cols>
  <sheetData>
    <row r="1" spans="1:8" ht="49.9" customHeight="1">
      <c r="A1" s="227" t="s">
        <v>538</v>
      </c>
      <c r="B1" s="228"/>
      <c r="C1" s="228"/>
      <c r="D1" s="228"/>
      <c r="E1" s="228"/>
      <c r="F1" s="228"/>
      <c r="G1" s="229"/>
    </row>
    <row r="2" spans="1:8" s="2" customFormat="1" ht="13.9">
      <c r="A2" s="106" t="s">
        <v>94</v>
      </c>
      <c r="B2" s="107"/>
      <c r="C2" s="107"/>
      <c r="D2" s="107"/>
      <c r="E2" s="107"/>
      <c r="F2" s="107"/>
      <c r="G2" s="108"/>
      <c r="H2" s="81"/>
    </row>
    <row r="3" spans="1:8" ht="14.45">
      <c r="A3" s="230" t="s">
        <v>95</v>
      </c>
      <c r="B3" s="231"/>
      <c r="C3" s="231"/>
      <c r="D3" s="231"/>
      <c r="E3" s="231"/>
      <c r="F3" s="231"/>
      <c r="G3" s="232"/>
      <c r="H3" s="175">
        <v>0</v>
      </c>
    </row>
    <row r="4" spans="1:8" ht="15" customHeight="1">
      <c r="A4" s="238" t="s">
        <v>96</v>
      </c>
      <c r="B4" s="239"/>
      <c r="C4" s="291"/>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46.9" customHeight="1">
      <c r="A7" s="242"/>
      <c r="B7" s="243"/>
      <c r="C7" s="250"/>
      <c r="D7" s="251"/>
      <c r="E7" s="252"/>
      <c r="F7" s="113"/>
      <c r="G7" s="109" t="s">
        <v>100</v>
      </c>
      <c r="H7" s="175">
        <v>4</v>
      </c>
    </row>
    <row r="8" spans="1:8" ht="30" customHeight="1">
      <c r="A8" s="111" t="s">
        <v>101</v>
      </c>
      <c r="B8" s="112"/>
      <c r="C8" s="104"/>
      <c r="D8" s="104"/>
      <c r="E8" s="105"/>
      <c r="F8" s="114">
        <f>(E22+E30+E43+E58)/4</f>
        <v>0.41079059829059833</v>
      </c>
      <c r="G8" s="115" t="s">
        <v>102</v>
      </c>
      <c r="H8" s="175" t="s">
        <v>103</v>
      </c>
    </row>
    <row r="9" spans="1:8">
      <c r="A9" s="101" t="s">
        <v>104</v>
      </c>
      <c r="B9" s="102" t="s">
        <v>105</v>
      </c>
      <c r="C9" s="233" t="s">
        <v>106</v>
      </c>
      <c r="D9" s="234"/>
      <c r="E9" s="101" t="s">
        <v>4</v>
      </c>
      <c r="F9" s="233" t="s">
        <v>107</v>
      </c>
      <c r="G9" s="234"/>
    </row>
    <row r="10" spans="1:8">
      <c r="A10" s="98"/>
      <c r="B10" s="183" t="s">
        <v>109</v>
      </c>
      <c r="C10" s="183" t="s">
        <v>110</v>
      </c>
      <c r="D10" s="183" t="s">
        <v>111</v>
      </c>
      <c r="E10" s="99"/>
      <c r="F10" s="224" t="s">
        <v>112</v>
      </c>
      <c r="G10" s="226"/>
    </row>
    <row r="11" spans="1:8">
      <c r="A11" s="224" t="s">
        <v>539</v>
      </c>
      <c r="B11" s="225"/>
      <c r="C11" s="225"/>
      <c r="D11" s="225"/>
      <c r="E11" s="225"/>
      <c r="F11" s="225"/>
      <c r="G11" s="226"/>
    </row>
    <row r="12" spans="1:8" s="2" customFormat="1" ht="100.15" customHeight="1">
      <c r="A12" s="1">
        <v>1</v>
      </c>
      <c r="B12" s="78"/>
      <c r="C12" s="84" t="s">
        <v>540</v>
      </c>
      <c r="D12" s="143" t="s">
        <v>541</v>
      </c>
      <c r="E12" s="185">
        <v>2</v>
      </c>
      <c r="F12" s="256"/>
      <c r="G12" s="257"/>
      <c r="H12" s="81"/>
    </row>
    <row r="13" spans="1:8" s="2" customFormat="1" ht="100.15" customHeight="1">
      <c r="A13" s="1">
        <v>2</v>
      </c>
      <c r="B13" s="78"/>
      <c r="C13" s="84" t="s">
        <v>542</v>
      </c>
      <c r="D13" s="143" t="s">
        <v>543</v>
      </c>
      <c r="E13" s="185">
        <v>3</v>
      </c>
      <c r="F13" s="256"/>
      <c r="G13" s="257"/>
      <c r="H13" s="81"/>
    </row>
    <row r="14" spans="1:8" s="2" customFormat="1" ht="100.15" customHeight="1">
      <c r="A14" s="1">
        <v>3</v>
      </c>
      <c r="B14" s="78"/>
      <c r="C14" s="84" t="s">
        <v>544</v>
      </c>
      <c r="D14" s="143" t="s">
        <v>545</v>
      </c>
      <c r="E14" s="185">
        <v>1</v>
      </c>
      <c r="F14" s="292"/>
      <c r="G14" s="293"/>
      <c r="H14" s="81"/>
    </row>
    <row r="15" spans="1:8" s="2" customFormat="1" ht="100.15" customHeight="1">
      <c r="A15" s="1">
        <v>4</v>
      </c>
      <c r="B15" s="78"/>
      <c r="C15" s="84" t="s">
        <v>546</v>
      </c>
      <c r="D15" s="143" t="s">
        <v>547</v>
      </c>
      <c r="E15" s="185">
        <v>3</v>
      </c>
      <c r="F15" s="256"/>
      <c r="G15" s="257"/>
      <c r="H15" s="81"/>
    </row>
    <row r="16" spans="1:8" s="2" customFormat="1" ht="100.15" customHeight="1">
      <c r="A16" s="1">
        <v>5</v>
      </c>
      <c r="B16" s="78"/>
      <c r="C16" s="84" t="s">
        <v>548</v>
      </c>
      <c r="D16" s="143" t="s">
        <v>549</v>
      </c>
      <c r="E16" s="185">
        <v>2</v>
      </c>
      <c r="F16" s="256"/>
      <c r="G16" s="257"/>
      <c r="H16" s="81"/>
    </row>
    <row r="17" spans="1:8" s="2" customFormat="1" ht="100.15" customHeight="1">
      <c r="A17" s="1">
        <v>6</v>
      </c>
      <c r="B17" s="78"/>
      <c r="C17" s="84" t="s">
        <v>550</v>
      </c>
      <c r="D17" s="143" t="s">
        <v>551</v>
      </c>
      <c r="E17" s="185" t="s">
        <v>103</v>
      </c>
      <c r="F17" s="256"/>
      <c r="G17" s="257"/>
      <c r="H17" s="81"/>
    </row>
    <row r="18" spans="1:8" s="2" customFormat="1" ht="100.15" customHeight="1">
      <c r="A18" s="1">
        <v>7</v>
      </c>
      <c r="B18" s="78"/>
      <c r="C18" s="84" t="s">
        <v>552</v>
      </c>
      <c r="D18" s="143" t="s">
        <v>553</v>
      </c>
      <c r="E18" s="185">
        <v>1</v>
      </c>
      <c r="F18" s="256"/>
      <c r="G18" s="257"/>
      <c r="H18" s="81"/>
    </row>
    <row r="19" spans="1:8" s="2" customFormat="1" ht="100.15" customHeight="1">
      <c r="A19" s="1">
        <v>8</v>
      </c>
      <c r="B19" s="78"/>
      <c r="C19" s="84" t="s">
        <v>554</v>
      </c>
      <c r="D19" s="143" t="s">
        <v>555</v>
      </c>
      <c r="E19" s="185">
        <v>2</v>
      </c>
      <c r="F19" s="256"/>
      <c r="G19" s="257"/>
      <c r="H19" s="81"/>
    </row>
    <row r="20" spans="1:8" s="2" customFormat="1" ht="100.15" customHeight="1">
      <c r="A20" s="1">
        <v>9</v>
      </c>
      <c r="B20" s="78"/>
      <c r="C20" s="84" t="s">
        <v>556</v>
      </c>
      <c r="D20" s="143" t="s">
        <v>557</v>
      </c>
      <c r="E20" s="185">
        <v>4</v>
      </c>
      <c r="F20" s="256"/>
      <c r="G20" s="257"/>
      <c r="H20" s="81"/>
    </row>
    <row r="21" spans="1:8" s="2" customFormat="1" ht="100.15" customHeight="1">
      <c r="A21" s="1">
        <v>10</v>
      </c>
      <c r="B21" s="78"/>
      <c r="C21" s="84" t="s">
        <v>558</v>
      </c>
      <c r="D21" s="143" t="s">
        <v>559</v>
      </c>
      <c r="E21" s="185">
        <v>4</v>
      </c>
      <c r="F21" s="256"/>
      <c r="G21" s="257"/>
      <c r="H21" s="81"/>
    </row>
    <row r="22" spans="1:8">
      <c r="A22" s="287" t="s">
        <v>102</v>
      </c>
      <c r="B22" s="288"/>
      <c r="C22" s="186"/>
      <c r="D22" s="186"/>
      <c r="E22" s="103">
        <f>(SUM(E12:E21))/((COUNTIF(E12:E21,"&lt;&gt;NA")*4))</f>
        <v>0.61111111111111116</v>
      </c>
      <c r="F22" s="289"/>
      <c r="G22" s="290"/>
    </row>
    <row r="23" spans="1:8">
      <c r="A23" s="224" t="s">
        <v>560</v>
      </c>
      <c r="B23" s="225"/>
      <c r="C23" s="225"/>
      <c r="D23" s="225"/>
      <c r="E23" s="225"/>
      <c r="F23" s="225"/>
      <c r="G23" s="226"/>
    </row>
    <row r="24" spans="1:8" s="96" customFormat="1" ht="100.15" customHeight="1">
      <c r="A24" s="1">
        <v>11</v>
      </c>
      <c r="B24" s="78"/>
      <c r="C24" s="84" t="s">
        <v>561</v>
      </c>
      <c r="D24" s="143" t="s">
        <v>562</v>
      </c>
      <c r="E24" s="185">
        <v>0</v>
      </c>
      <c r="F24" s="256"/>
      <c r="G24" s="257"/>
      <c r="H24" s="95"/>
    </row>
    <row r="25" spans="1:8" s="96" customFormat="1" ht="100.15" customHeight="1">
      <c r="A25" s="1">
        <v>12</v>
      </c>
      <c r="B25" s="78"/>
      <c r="C25" s="84" t="s">
        <v>563</v>
      </c>
      <c r="D25" s="143" t="s">
        <v>564</v>
      </c>
      <c r="E25" s="185">
        <v>1</v>
      </c>
      <c r="F25" s="256"/>
      <c r="G25" s="257"/>
      <c r="H25" s="95"/>
    </row>
    <row r="26" spans="1:8" s="96" customFormat="1" ht="100.15" customHeight="1">
      <c r="A26" s="1">
        <v>13</v>
      </c>
      <c r="B26" s="78"/>
      <c r="C26" s="84" t="s">
        <v>565</v>
      </c>
      <c r="D26" s="143" t="s">
        <v>566</v>
      </c>
      <c r="E26" s="185">
        <v>2</v>
      </c>
      <c r="F26" s="256"/>
      <c r="G26" s="257"/>
      <c r="H26" s="95"/>
    </row>
    <row r="27" spans="1:8" s="96" customFormat="1" ht="100.15" customHeight="1">
      <c r="A27" s="1">
        <v>14</v>
      </c>
      <c r="B27" s="78"/>
      <c r="C27" s="84" t="s">
        <v>567</v>
      </c>
      <c r="D27" s="143" t="s">
        <v>568</v>
      </c>
      <c r="E27" s="185">
        <v>2</v>
      </c>
      <c r="F27" s="256"/>
      <c r="G27" s="257"/>
      <c r="H27" s="95"/>
    </row>
    <row r="28" spans="1:8" s="96" customFormat="1" ht="100.15" customHeight="1">
      <c r="A28" s="1">
        <v>15</v>
      </c>
      <c r="B28" s="78"/>
      <c r="C28" s="84" t="s">
        <v>569</v>
      </c>
      <c r="D28" s="143" t="s">
        <v>570</v>
      </c>
      <c r="E28" s="185">
        <v>3</v>
      </c>
      <c r="F28" s="256"/>
      <c r="G28" s="257"/>
      <c r="H28" s="95"/>
    </row>
    <row r="29" spans="1:8" s="96" customFormat="1" ht="100.15" customHeight="1">
      <c r="A29" s="1">
        <v>16</v>
      </c>
      <c r="B29" s="78"/>
      <c r="C29" s="84" t="s">
        <v>571</v>
      </c>
      <c r="D29" s="143" t="s">
        <v>572</v>
      </c>
      <c r="E29" s="185">
        <v>2</v>
      </c>
      <c r="F29" s="256"/>
      <c r="G29" s="257"/>
      <c r="H29" s="95"/>
    </row>
    <row r="30" spans="1:8" s="80" customFormat="1">
      <c r="A30" s="287" t="s">
        <v>102</v>
      </c>
      <c r="B30" s="288"/>
      <c r="C30" s="186"/>
      <c r="D30" s="186"/>
      <c r="E30" s="103">
        <f>(SUM(E24:E29))/((COUNTIF(E24:E29,"&lt;&gt;NA")*4))</f>
        <v>0.41666666666666669</v>
      </c>
      <c r="F30" s="289"/>
      <c r="G30" s="290"/>
    </row>
    <row r="31" spans="1:8" s="80" customFormat="1">
      <c r="A31" s="224" t="s">
        <v>573</v>
      </c>
      <c r="B31" s="225"/>
      <c r="C31" s="225"/>
      <c r="D31" s="225"/>
      <c r="E31" s="225"/>
      <c r="F31" s="225"/>
      <c r="G31" s="226"/>
    </row>
    <row r="32" spans="1:8" s="80" customFormat="1" ht="100.15" customHeight="1">
      <c r="A32" s="1">
        <v>17</v>
      </c>
      <c r="B32" s="185"/>
      <c r="C32" s="84" t="s">
        <v>574</v>
      </c>
      <c r="D32" s="143" t="s">
        <v>575</v>
      </c>
      <c r="E32" s="185">
        <v>3</v>
      </c>
      <c r="F32" s="256"/>
      <c r="G32" s="257"/>
    </row>
    <row r="33" spans="1:7" s="80" customFormat="1" ht="100.15" customHeight="1">
      <c r="A33" s="1">
        <v>18</v>
      </c>
      <c r="B33" s="185"/>
      <c r="C33" s="84" t="s">
        <v>576</v>
      </c>
      <c r="D33" s="143" t="s">
        <v>577</v>
      </c>
      <c r="E33" s="185">
        <v>0</v>
      </c>
      <c r="F33" s="256"/>
      <c r="G33" s="257"/>
    </row>
    <row r="34" spans="1:7" s="80" customFormat="1" ht="100.15" customHeight="1">
      <c r="A34" s="1">
        <v>19</v>
      </c>
      <c r="B34" s="185"/>
      <c r="C34" s="84" t="s">
        <v>578</v>
      </c>
      <c r="D34" s="143" t="s">
        <v>579</v>
      </c>
      <c r="E34" s="185">
        <v>0</v>
      </c>
      <c r="F34" s="256"/>
      <c r="G34" s="257"/>
    </row>
    <row r="35" spans="1:7" s="80" customFormat="1" ht="100.15" customHeight="1">
      <c r="A35" s="1">
        <v>20</v>
      </c>
      <c r="B35" s="185"/>
      <c r="C35" s="84" t="s">
        <v>580</v>
      </c>
      <c r="D35" s="143" t="s">
        <v>581</v>
      </c>
      <c r="E35" s="185">
        <v>0</v>
      </c>
      <c r="F35" s="256"/>
      <c r="G35" s="257"/>
    </row>
    <row r="36" spans="1:7" s="80" customFormat="1" ht="100.15" customHeight="1">
      <c r="A36" s="1">
        <v>21</v>
      </c>
      <c r="B36" s="185"/>
      <c r="C36" s="84" t="s">
        <v>582</v>
      </c>
      <c r="D36" s="143" t="s">
        <v>583</v>
      </c>
      <c r="E36" s="185">
        <v>2</v>
      </c>
      <c r="F36" s="256"/>
      <c r="G36" s="257"/>
    </row>
    <row r="37" spans="1:7" s="80" customFormat="1" ht="100.15" customHeight="1">
      <c r="A37" s="1">
        <v>22</v>
      </c>
      <c r="B37" s="185"/>
      <c r="C37" s="84" t="s">
        <v>584</v>
      </c>
      <c r="D37" s="143" t="s">
        <v>585</v>
      </c>
      <c r="E37" s="185">
        <v>0</v>
      </c>
      <c r="F37" s="256"/>
      <c r="G37" s="257"/>
    </row>
    <row r="38" spans="1:7" s="80" customFormat="1" ht="100.15" customHeight="1">
      <c r="A38" s="1">
        <v>23</v>
      </c>
      <c r="B38" s="185"/>
      <c r="C38" s="84" t="s">
        <v>586</v>
      </c>
      <c r="D38" s="143" t="s">
        <v>587</v>
      </c>
      <c r="E38" s="185">
        <v>2</v>
      </c>
      <c r="F38" s="256"/>
      <c r="G38" s="257"/>
    </row>
    <row r="39" spans="1:7" s="80" customFormat="1" ht="100.15" customHeight="1">
      <c r="A39" s="1">
        <v>24</v>
      </c>
      <c r="B39" s="185"/>
      <c r="C39" s="84" t="s">
        <v>588</v>
      </c>
      <c r="D39" s="143" t="s">
        <v>589</v>
      </c>
      <c r="E39" s="185">
        <v>0</v>
      </c>
      <c r="F39" s="256"/>
      <c r="G39" s="257"/>
    </row>
    <row r="40" spans="1:7" s="80" customFormat="1" ht="100.15" customHeight="1">
      <c r="A40" s="1">
        <v>25</v>
      </c>
      <c r="B40" s="185"/>
      <c r="C40" s="84" t="s">
        <v>590</v>
      </c>
      <c r="D40" s="143" t="s">
        <v>591</v>
      </c>
      <c r="E40" s="185">
        <v>1</v>
      </c>
      <c r="F40" s="256"/>
      <c r="G40" s="257"/>
    </row>
    <row r="41" spans="1:7" s="80" customFormat="1" ht="100.15" customHeight="1">
      <c r="A41" s="1">
        <v>26</v>
      </c>
      <c r="B41" s="185"/>
      <c r="C41" s="84" t="s">
        <v>592</v>
      </c>
      <c r="D41" s="143" t="s">
        <v>593</v>
      </c>
      <c r="E41" s="185">
        <v>3</v>
      </c>
      <c r="F41" s="256"/>
      <c r="G41" s="257"/>
    </row>
    <row r="42" spans="1:7" s="80" customFormat="1" ht="100.15" customHeight="1">
      <c r="A42" s="1">
        <v>27</v>
      </c>
      <c r="B42" s="185"/>
      <c r="C42" s="84" t="s">
        <v>594</v>
      </c>
      <c r="D42" s="143" t="s">
        <v>595</v>
      </c>
      <c r="E42" s="185">
        <v>0</v>
      </c>
      <c r="F42" s="256"/>
      <c r="G42" s="257"/>
    </row>
    <row r="43" spans="1:7" s="80" customFormat="1">
      <c r="A43" s="287" t="s">
        <v>102</v>
      </c>
      <c r="B43" s="288"/>
      <c r="C43" s="186"/>
      <c r="D43" s="186"/>
      <c r="E43" s="103">
        <f>(SUM(E32:E42))/((COUNTIF(E32:E42,"&lt;&gt;NA")*4))</f>
        <v>0.25</v>
      </c>
      <c r="F43" s="289"/>
      <c r="G43" s="290"/>
    </row>
    <row r="44" spans="1:7" s="80" customFormat="1">
      <c r="A44" s="224"/>
      <c r="B44" s="225"/>
      <c r="C44" s="225"/>
      <c r="D44" s="225"/>
      <c r="E44" s="225"/>
      <c r="F44" s="225"/>
      <c r="G44" s="226"/>
    </row>
    <row r="45" spans="1:7" s="80" customFormat="1" ht="100.15" customHeight="1">
      <c r="A45" s="1">
        <v>28</v>
      </c>
      <c r="B45" s="185"/>
      <c r="C45" s="124" t="s">
        <v>596</v>
      </c>
      <c r="D45" s="144" t="s">
        <v>597</v>
      </c>
      <c r="E45" s="78">
        <v>2</v>
      </c>
      <c r="F45" s="256"/>
      <c r="G45" s="257"/>
    </row>
    <row r="46" spans="1:7" s="80" customFormat="1" ht="100.15" customHeight="1">
      <c r="A46" s="1">
        <v>29</v>
      </c>
      <c r="B46" s="185"/>
      <c r="C46" s="124" t="s">
        <v>598</v>
      </c>
      <c r="D46" s="144" t="s">
        <v>599</v>
      </c>
      <c r="E46" s="78">
        <v>1</v>
      </c>
      <c r="F46" s="256"/>
      <c r="G46" s="257"/>
    </row>
    <row r="47" spans="1:7" s="80" customFormat="1" ht="100.15" customHeight="1">
      <c r="A47" s="1">
        <v>30</v>
      </c>
      <c r="B47" s="185"/>
      <c r="C47" s="124" t="s">
        <v>600</v>
      </c>
      <c r="D47" s="144" t="s">
        <v>601</v>
      </c>
      <c r="E47" s="78">
        <v>1</v>
      </c>
      <c r="F47" s="256"/>
      <c r="G47" s="257"/>
    </row>
    <row r="48" spans="1:7" s="80" customFormat="1" ht="100.15" customHeight="1">
      <c r="A48" s="1">
        <v>31</v>
      </c>
      <c r="B48" s="185"/>
      <c r="C48" s="124" t="s">
        <v>602</v>
      </c>
      <c r="D48" s="177" t="s">
        <v>603</v>
      </c>
      <c r="E48" s="78">
        <v>0</v>
      </c>
      <c r="F48" s="256"/>
      <c r="G48" s="257"/>
    </row>
    <row r="49" spans="1:7" s="80" customFormat="1" ht="100.15" customHeight="1">
      <c r="A49" s="1">
        <v>32</v>
      </c>
      <c r="B49" s="185"/>
      <c r="C49" s="84" t="s">
        <v>604</v>
      </c>
      <c r="D49" s="145" t="s">
        <v>605</v>
      </c>
      <c r="E49" s="78">
        <v>0</v>
      </c>
      <c r="F49" s="256"/>
      <c r="G49" s="257"/>
    </row>
    <row r="50" spans="1:7" s="80" customFormat="1" ht="100.15" customHeight="1">
      <c r="A50" s="1">
        <v>33</v>
      </c>
      <c r="B50" s="185"/>
      <c r="C50" s="83" t="s">
        <v>606</v>
      </c>
      <c r="D50" s="145" t="s">
        <v>607</v>
      </c>
      <c r="E50" s="78">
        <v>1</v>
      </c>
      <c r="F50" s="256"/>
      <c r="G50" s="257"/>
    </row>
    <row r="51" spans="1:7" s="80" customFormat="1" ht="100.15" customHeight="1">
      <c r="A51" s="1">
        <v>34</v>
      </c>
      <c r="B51" s="185"/>
      <c r="C51" s="83" t="s">
        <v>608</v>
      </c>
      <c r="D51" s="145" t="s">
        <v>609</v>
      </c>
      <c r="E51" s="78">
        <v>1</v>
      </c>
      <c r="F51" s="256"/>
      <c r="G51" s="257"/>
    </row>
    <row r="52" spans="1:7" s="80" customFormat="1" ht="100.15" customHeight="1">
      <c r="A52" s="1">
        <v>35</v>
      </c>
      <c r="B52" s="185"/>
      <c r="C52" s="83" t="s">
        <v>610</v>
      </c>
      <c r="D52" s="145" t="s">
        <v>611</v>
      </c>
      <c r="E52" s="78">
        <v>2</v>
      </c>
      <c r="F52" s="256"/>
      <c r="G52" s="257"/>
    </row>
    <row r="53" spans="1:7" s="80" customFormat="1" ht="100.15" customHeight="1">
      <c r="A53" s="1">
        <v>36</v>
      </c>
      <c r="B53" s="185"/>
      <c r="C53" s="90" t="s">
        <v>612</v>
      </c>
      <c r="D53" s="146" t="s">
        <v>613</v>
      </c>
      <c r="E53" s="78">
        <v>2</v>
      </c>
      <c r="F53" s="256"/>
      <c r="G53" s="257"/>
    </row>
    <row r="54" spans="1:7" s="80" customFormat="1" ht="100.15" customHeight="1">
      <c r="A54" s="1">
        <v>37</v>
      </c>
      <c r="B54" s="185"/>
      <c r="C54" s="83" t="s">
        <v>614</v>
      </c>
      <c r="D54" s="145" t="s">
        <v>615</v>
      </c>
      <c r="E54" s="78">
        <v>2</v>
      </c>
      <c r="F54" s="256"/>
      <c r="G54" s="257"/>
    </row>
    <row r="55" spans="1:7" s="80" customFormat="1" ht="100.15" customHeight="1">
      <c r="A55" s="1">
        <v>38</v>
      </c>
      <c r="B55" s="185"/>
      <c r="C55" s="83" t="s">
        <v>616</v>
      </c>
      <c r="D55" s="145" t="s">
        <v>617</v>
      </c>
      <c r="E55" s="78">
        <v>3</v>
      </c>
      <c r="F55" s="256"/>
      <c r="G55" s="257"/>
    </row>
    <row r="56" spans="1:7" s="80" customFormat="1" ht="100.15" customHeight="1">
      <c r="A56" s="1">
        <v>39</v>
      </c>
      <c r="B56" s="185"/>
      <c r="C56" s="83" t="s">
        <v>618</v>
      </c>
      <c r="D56" s="145" t="s">
        <v>619</v>
      </c>
      <c r="E56" s="78">
        <v>1</v>
      </c>
      <c r="F56" s="256"/>
      <c r="G56" s="257"/>
    </row>
    <row r="57" spans="1:7" s="80" customFormat="1" ht="100.15" customHeight="1">
      <c r="A57" s="1">
        <v>40</v>
      </c>
      <c r="B57" s="185"/>
      <c r="C57" s="83" t="s">
        <v>620</v>
      </c>
      <c r="D57" s="145" t="s">
        <v>621</v>
      </c>
      <c r="E57" s="78">
        <v>3</v>
      </c>
      <c r="F57" s="256"/>
      <c r="G57" s="257"/>
    </row>
    <row r="58" spans="1:7">
      <c r="A58" s="287" t="s">
        <v>102</v>
      </c>
      <c r="B58" s="288"/>
      <c r="C58" s="186"/>
      <c r="D58" s="186"/>
      <c r="E58" s="103">
        <f>(SUM(E45:E57))/((COUNTIF(E45:E57,"&lt;&gt;NA")*4))</f>
        <v>0.36538461538461536</v>
      </c>
      <c r="F58" s="289"/>
      <c r="G58" s="290"/>
    </row>
  </sheetData>
  <dataConsolidate/>
  <mergeCells count="60">
    <mergeCell ref="F58:G58"/>
    <mergeCell ref="F10:G10"/>
    <mergeCell ref="F53:G53"/>
    <mergeCell ref="F54:G54"/>
    <mergeCell ref="F55:G55"/>
    <mergeCell ref="F56:G56"/>
    <mergeCell ref="F57:G57"/>
    <mergeCell ref="F48:G48"/>
    <mergeCell ref="F49:G49"/>
    <mergeCell ref="F50:G50"/>
    <mergeCell ref="F51:G51"/>
    <mergeCell ref="F52:G52"/>
    <mergeCell ref="F42:G42"/>
    <mergeCell ref="F43:G43"/>
    <mergeCell ref="F45:G45"/>
    <mergeCell ref="F46:G46"/>
    <mergeCell ref="F33:G33"/>
    <mergeCell ref="F34:G34"/>
    <mergeCell ref="F35:G35"/>
    <mergeCell ref="F36:G36"/>
    <mergeCell ref="F47:G47"/>
    <mergeCell ref="F37:G37"/>
    <mergeCell ref="F38:G38"/>
    <mergeCell ref="F39:G39"/>
    <mergeCell ref="F40:G40"/>
    <mergeCell ref="F41:G41"/>
    <mergeCell ref="F17:G17"/>
    <mergeCell ref="F18:G18"/>
    <mergeCell ref="F19:G19"/>
    <mergeCell ref="F20:G20"/>
    <mergeCell ref="F21:G21"/>
    <mergeCell ref="F12:G12"/>
    <mergeCell ref="F13:G13"/>
    <mergeCell ref="F14:G14"/>
    <mergeCell ref="F15:G15"/>
    <mergeCell ref="F16:G16"/>
    <mergeCell ref="A11:G11"/>
    <mergeCell ref="A1:G1"/>
    <mergeCell ref="A3:G3"/>
    <mergeCell ref="C9:D9"/>
    <mergeCell ref="F9:G9"/>
    <mergeCell ref="A4:B7"/>
    <mergeCell ref="C4:E7"/>
    <mergeCell ref="F4:G4"/>
    <mergeCell ref="A58:B58"/>
    <mergeCell ref="A22:B22"/>
    <mergeCell ref="A23:G23"/>
    <mergeCell ref="A30:B30"/>
    <mergeCell ref="A31:G31"/>
    <mergeCell ref="A43:B43"/>
    <mergeCell ref="A44:G44"/>
    <mergeCell ref="F22:G22"/>
    <mergeCell ref="F24:G24"/>
    <mergeCell ref="F25:G25"/>
    <mergeCell ref="F26:G26"/>
    <mergeCell ref="F27:G27"/>
    <mergeCell ref="F28:G28"/>
    <mergeCell ref="F29:G29"/>
    <mergeCell ref="F30:G30"/>
    <mergeCell ref="F32:G32"/>
  </mergeCells>
  <dataValidations disablePrompts="1" count="2">
    <dataValidation type="decimal" allowBlank="1" showInputMessage="1" showErrorMessage="1" sqref="E45:E57 E24:E29 E32:E42" xr:uid="{4758E753-72E6-4611-9999-8C3198DE28D7}">
      <formula1>0</formula1>
      <formula2>4</formula2>
    </dataValidation>
    <dataValidation type="list" allowBlank="1" showInputMessage="1" showErrorMessage="1" sqref="E12:E21" xr:uid="{98942795-5044-4FA2-8372-1F42F26F0719}">
      <formula1>$H$3:$H$8</formula1>
    </dataValidation>
  </dataValidations>
  <printOptions horizontalCentered="1"/>
  <pageMargins left="0.27559055118110237" right="0.27559055118110237" top="0.59055118110236227" bottom="0.59055118110236227" header="0.35433070866141736" footer="0.27559055118110237"/>
  <pageSetup scale="76" fitToHeight="2" orientation="portrait" r:id="rId1"/>
  <headerFooter alignWithMargins="0"/>
  <rowBreaks count="1" manualBreakCount="1">
    <brk id="30" max="4"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AC28C-C1ED-4734-B2A8-B13977696925}">
  <sheetPr>
    <tabColor rgb="FF7030A0"/>
  </sheetPr>
  <dimension ref="A1:H22"/>
  <sheetViews>
    <sheetView showGridLines="0" zoomScale="80" zoomScaleNormal="80" workbookViewId="0">
      <pane xSplit="1" ySplit="10" topLeftCell="B11" activePane="bottomRight" state="frozen"/>
      <selection pane="bottomRight" activeCell="E21" sqref="E21"/>
      <selection pane="bottomLeft" activeCell="A7" sqref="A7"/>
      <selection pane="topRight" activeCell="B1" sqref="B1"/>
    </sheetView>
  </sheetViews>
  <sheetFormatPr defaultColWidth="9.140625" defaultRowHeight="13.15"/>
  <cols>
    <col min="1" max="1" width="3.7109375" style="25" customWidth="1"/>
    <col min="2" max="2" width="16.7109375" style="25" customWidth="1"/>
    <col min="3" max="3" width="35.7109375" style="25" customWidth="1"/>
    <col min="4" max="4" width="40.7109375" style="25" customWidth="1"/>
    <col min="5" max="6" width="5.7109375" style="25" customWidth="1"/>
    <col min="7" max="7" width="40.7109375" style="25" customWidth="1"/>
    <col min="8" max="8" width="8.7109375" style="119" customWidth="1"/>
    <col min="9" max="16384" width="9.140625" style="25"/>
  </cols>
  <sheetData>
    <row r="1" spans="1:8" ht="49.9" customHeight="1">
      <c r="A1" s="284" t="s">
        <v>622</v>
      </c>
      <c r="B1" s="285"/>
      <c r="C1" s="285"/>
      <c r="D1" s="285"/>
      <c r="E1" s="285"/>
      <c r="F1" s="285"/>
      <c r="G1" s="286"/>
    </row>
    <row r="2" spans="1:8" s="27" customFormat="1" ht="15" customHeight="1">
      <c r="A2" s="106" t="s">
        <v>94</v>
      </c>
      <c r="B2" s="107"/>
      <c r="C2" s="107"/>
      <c r="D2" s="107"/>
      <c r="E2" s="107"/>
      <c r="F2" s="107"/>
      <c r="G2" s="108"/>
      <c r="H2" s="120"/>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(SUM(E11:E20))/((COUNTIF(E11:E20,"&lt;&gt;NA")*4))</f>
        <v>0.4</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112</v>
      </c>
      <c r="G10" s="226"/>
    </row>
    <row r="11" spans="1:8" ht="100.15" customHeight="1">
      <c r="A11" s="28">
        <v>1</v>
      </c>
      <c r="B11" s="121" t="s">
        <v>623</v>
      </c>
      <c r="C11" s="122" t="s">
        <v>624</v>
      </c>
      <c r="D11" s="123" t="s">
        <v>625</v>
      </c>
      <c r="E11" s="32">
        <v>4</v>
      </c>
      <c r="F11" s="256"/>
      <c r="G11" s="257"/>
    </row>
    <row r="12" spans="1:8" ht="100.15" customHeight="1">
      <c r="A12" s="28">
        <v>2</v>
      </c>
      <c r="B12" s="121" t="s">
        <v>623</v>
      </c>
      <c r="C12" s="122" t="s">
        <v>626</v>
      </c>
      <c r="D12" s="123" t="s">
        <v>625</v>
      </c>
      <c r="E12" s="32">
        <v>4</v>
      </c>
      <c r="F12" s="256"/>
      <c r="G12" s="257"/>
    </row>
    <row r="13" spans="1:8" ht="100.15" customHeight="1">
      <c r="A13" s="28">
        <v>3</v>
      </c>
      <c r="B13" s="121" t="s">
        <v>627</v>
      </c>
      <c r="C13" s="122" t="s">
        <v>628</v>
      </c>
      <c r="D13" s="123" t="s">
        <v>629</v>
      </c>
      <c r="E13" s="32">
        <v>4</v>
      </c>
      <c r="F13" s="256"/>
      <c r="G13" s="257"/>
    </row>
    <row r="14" spans="1:8" ht="98.45" customHeight="1">
      <c r="A14" s="28">
        <v>4</v>
      </c>
      <c r="B14" s="121" t="s">
        <v>627</v>
      </c>
      <c r="C14" s="122" t="s">
        <v>628</v>
      </c>
      <c r="D14" s="123" t="s">
        <v>629</v>
      </c>
      <c r="E14" s="32">
        <v>4</v>
      </c>
      <c r="F14" s="256"/>
      <c r="G14" s="257"/>
    </row>
    <row r="15" spans="1:8" s="119" customFormat="1" ht="58.9" customHeight="1">
      <c r="A15" s="28">
        <v>5</v>
      </c>
      <c r="B15" s="121" t="s">
        <v>627</v>
      </c>
      <c r="C15" s="195" t="s">
        <v>630</v>
      </c>
      <c r="D15" s="196" t="s">
        <v>631</v>
      </c>
      <c r="E15" s="121"/>
      <c r="F15" s="256"/>
      <c r="G15" s="257"/>
    </row>
    <row r="16" spans="1:8" s="119" customFormat="1" ht="58.9" customHeight="1">
      <c r="A16" s="28">
        <v>6</v>
      </c>
      <c r="B16" s="121" t="s">
        <v>632</v>
      </c>
      <c r="C16" s="195" t="s">
        <v>633</v>
      </c>
      <c r="D16" s="196" t="s">
        <v>634</v>
      </c>
      <c r="E16" s="121"/>
      <c r="F16" s="256"/>
      <c r="G16" s="257"/>
    </row>
    <row r="17" spans="1:7" s="119" customFormat="1" ht="58.15" customHeight="1">
      <c r="A17" s="28">
        <v>7</v>
      </c>
      <c r="B17" s="121" t="s">
        <v>635</v>
      </c>
      <c r="C17" s="195" t="s">
        <v>636</v>
      </c>
      <c r="D17" s="196" t="s">
        <v>637</v>
      </c>
      <c r="E17" s="121"/>
      <c r="F17" s="256"/>
      <c r="G17" s="257"/>
    </row>
    <row r="18" spans="1:7" s="119" customFormat="1" ht="58.15" customHeight="1">
      <c r="A18" s="28">
        <v>8</v>
      </c>
      <c r="B18" s="121" t="s">
        <v>638</v>
      </c>
      <c r="C18" s="195" t="s">
        <v>639</v>
      </c>
      <c r="D18" s="196" t="s">
        <v>640</v>
      </c>
      <c r="E18" s="121"/>
      <c r="F18" s="188"/>
      <c r="G18" s="185"/>
    </row>
    <row r="19" spans="1:7" ht="59.45" customHeight="1">
      <c r="A19" s="28">
        <v>9</v>
      </c>
      <c r="B19" s="121" t="s">
        <v>638</v>
      </c>
      <c r="C19" s="195" t="s">
        <v>641</v>
      </c>
      <c r="D19" s="196" t="s">
        <v>634</v>
      </c>
      <c r="E19" s="121"/>
      <c r="F19" s="188"/>
      <c r="G19" s="185"/>
    </row>
    <row r="20" spans="1:7" ht="51.6" customHeight="1">
      <c r="A20" s="28">
        <v>10</v>
      </c>
      <c r="B20" s="121" t="s">
        <v>642</v>
      </c>
      <c r="C20" s="195" t="s">
        <v>643</v>
      </c>
      <c r="D20" s="196"/>
      <c r="E20" s="121"/>
      <c r="F20" s="188"/>
      <c r="G20" s="185"/>
    </row>
    <row r="21" spans="1:7">
      <c r="E21" s="197">
        <f>(SUM(E11:E20))/((COUNTIF(E11:E20,"&gt;0")*4))</f>
        <v>1</v>
      </c>
    </row>
    <row r="22" spans="1:7">
      <c r="D22" s="173" t="s">
        <v>537</v>
      </c>
    </row>
  </sheetData>
  <dataConsolidate/>
  <mergeCells count="15">
    <mergeCell ref="F15:G15"/>
    <mergeCell ref="F16:G16"/>
    <mergeCell ref="F17:G17"/>
    <mergeCell ref="F10:G10"/>
    <mergeCell ref="F11:G11"/>
    <mergeCell ref="F12:G12"/>
    <mergeCell ref="F14:G14"/>
    <mergeCell ref="F13:G13"/>
    <mergeCell ref="C9:D9"/>
    <mergeCell ref="F9:G9"/>
    <mergeCell ref="A1:G1"/>
    <mergeCell ref="A3:G3"/>
    <mergeCell ref="A4:B7"/>
    <mergeCell ref="C4:E7"/>
    <mergeCell ref="F4:G4"/>
  </mergeCells>
  <dataValidations count="1">
    <dataValidation type="list" allowBlank="1" showInputMessage="1" showErrorMessage="1" sqref="E11:E20" xr:uid="{87BD89E2-19CB-47B6-9304-91C6BFCEA72D}">
      <formula1>$H$3:$H$8</formula1>
    </dataValidation>
  </dataValidations>
  <printOptions horizontalCentered="1"/>
  <pageMargins left="0.27559055118110237" right="0.27559055118110237" top="0.59055118110236227" bottom="0.59055118110236227" header="0.35433070866141736" footer="0.27559055118110237"/>
  <pageSetup scale="6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656BA-E5F2-4A1C-9631-A079B5044022}">
  <sheetPr>
    <tabColor rgb="FF7030A0"/>
  </sheetPr>
  <dimension ref="A1:H20"/>
  <sheetViews>
    <sheetView showGridLines="0" zoomScale="80" zoomScaleNormal="80" workbookViewId="0">
      <pane xSplit="1" ySplit="10" topLeftCell="B11" activePane="bottomRight" state="frozen"/>
      <selection pane="bottomRight" activeCell="M11" sqref="M11"/>
      <selection pane="bottomLeft" activeCell="A7" sqref="A7"/>
      <selection pane="topRight" activeCell="B1" sqref="B1"/>
    </sheetView>
  </sheetViews>
  <sheetFormatPr defaultColWidth="9.140625" defaultRowHeight="13.15"/>
  <cols>
    <col min="1" max="1" width="3.7109375" style="25" customWidth="1"/>
    <col min="2" max="2" width="16.7109375" style="25" customWidth="1"/>
    <col min="3" max="3" width="35.7109375" style="25" customWidth="1"/>
    <col min="4" max="4" width="40.7109375" style="25" customWidth="1"/>
    <col min="5" max="6" width="5.7109375" style="25" customWidth="1"/>
    <col min="7" max="7" width="40.7109375" style="25" customWidth="1"/>
    <col min="8" max="8" width="8.7109375" style="119" customWidth="1"/>
    <col min="9" max="16384" width="9.140625" style="25"/>
  </cols>
  <sheetData>
    <row r="1" spans="1:8" ht="49.9" customHeight="1">
      <c r="A1" s="284" t="s">
        <v>644</v>
      </c>
      <c r="B1" s="285"/>
      <c r="C1" s="285"/>
      <c r="D1" s="285"/>
      <c r="E1" s="285"/>
      <c r="F1" s="285"/>
      <c r="G1" s="286"/>
    </row>
    <row r="2" spans="1:8" s="27" customFormat="1" ht="15" customHeight="1">
      <c r="A2" s="106" t="s">
        <v>94</v>
      </c>
      <c r="B2" s="107"/>
      <c r="C2" s="107"/>
      <c r="D2" s="107"/>
      <c r="E2" s="107"/>
      <c r="F2" s="107"/>
      <c r="G2" s="108"/>
      <c r="H2" s="120"/>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(SUM(E11:E18))/((COUNTIF(E11:E18,"&lt;&gt;NA")*4))</f>
        <v>0.625</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112</v>
      </c>
      <c r="G10" s="226"/>
    </row>
    <row r="11" spans="1:8" ht="100.15" customHeight="1">
      <c r="A11" s="28">
        <v>1</v>
      </c>
      <c r="B11" s="121" t="s">
        <v>645</v>
      </c>
      <c r="C11" s="122" t="s">
        <v>646</v>
      </c>
      <c r="D11" s="123" t="s">
        <v>647</v>
      </c>
      <c r="E11" s="32">
        <v>4</v>
      </c>
      <c r="F11" s="256"/>
      <c r="G11" s="257"/>
    </row>
    <row r="12" spans="1:8" ht="100.15" customHeight="1">
      <c r="A12" s="28">
        <v>2</v>
      </c>
      <c r="B12" s="121" t="s">
        <v>648</v>
      </c>
      <c r="C12" s="122" t="s">
        <v>649</v>
      </c>
      <c r="D12" s="123" t="s">
        <v>650</v>
      </c>
      <c r="E12" s="32">
        <v>4</v>
      </c>
      <c r="F12" s="256"/>
      <c r="G12" s="257"/>
    </row>
    <row r="13" spans="1:8" ht="100.15" customHeight="1">
      <c r="A13" s="28">
        <v>3</v>
      </c>
      <c r="B13" s="121" t="s">
        <v>651</v>
      </c>
      <c r="C13" s="122" t="s">
        <v>652</v>
      </c>
      <c r="D13" s="123" t="s">
        <v>634</v>
      </c>
      <c r="E13" s="32">
        <v>4</v>
      </c>
      <c r="F13" s="256"/>
      <c r="G13" s="257"/>
    </row>
    <row r="14" spans="1:8" ht="98.45" customHeight="1">
      <c r="A14" s="28">
        <v>3</v>
      </c>
      <c r="B14" s="121" t="s">
        <v>653</v>
      </c>
      <c r="C14" s="122" t="s">
        <v>654</v>
      </c>
      <c r="D14" s="123" t="s">
        <v>634</v>
      </c>
      <c r="E14" s="32">
        <v>4</v>
      </c>
      <c r="F14" s="256"/>
      <c r="G14" s="257"/>
    </row>
    <row r="15" spans="1:8" s="119" customFormat="1" ht="58.9" customHeight="1">
      <c r="A15" s="28">
        <v>5</v>
      </c>
      <c r="B15" s="121" t="s">
        <v>655</v>
      </c>
      <c r="C15" s="122" t="s">
        <v>656</v>
      </c>
      <c r="D15" s="123" t="s">
        <v>634</v>
      </c>
      <c r="E15" s="32">
        <v>4</v>
      </c>
      <c r="F15" s="256"/>
      <c r="G15" s="257"/>
    </row>
    <row r="16" spans="1:8" s="119" customFormat="1" ht="58.9" customHeight="1">
      <c r="A16" s="28">
        <v>6</v>
      </c>
      <c r="B16" s="121" t="s">
        <v>657</v>
      </c>
      <c r="C16" s="195" t="s">
        <v>658</v>
      </c>
      <c r="D16" s="196" t="s">
        <v>634</v>
      </c>
      <c r="E16" s="121"/>
      <c r="F16" s="256"/>
      <c r="G16" s="257"/>
    </row>
    <row r="17" spans="1:7" s="119" customFormat="1" ht="58.9" customHeight="1">
      <c r="A17" s="28">
        <v>7</v>
      </c>
      <c r="B17" s="121" t="s">
        <v>659</v>
      </c>
      <c r="C17" s="195" t="s">
        <v>660</v>
      </c>
      <c r="D17" s="196" t="s">
        <v>634</v>
      </c>
      <c r="E17" s="121"/>
      <c r="F17" s="256"/>
      <c r="G17" s="257"/>
    </row>
    <row r="18" spans="1:7" s="119" customFormat="1" ht="58.15" customHeight="1">
      <c r="A18" s="28">
        <v>8</v>
      </c>
      <c r="B18" s="121" t="s">
        <v>661</v>
      </c>
      <c r="C18" s="195" t="s">
        <v>662</v>
      </c>
      <c r="D18" s="196" t="s">
        <v>634</v>
      </c>
      <c r="E18" s="121"/>
      <c r="F18" s="256"/>
      <c r="G18" s="257"/>
    </row>
    <row r="19" spans="1:7" s="119" customFormat="1">
      <c r="A19" s="25"/>
      <c r="B19" s="25"/>
      <c r="C19" s="25"/>
      <c r="D19" s="25"/>
      <c r="E19" s="197">
        <f>(SUM(E11:E18))/((COUNTIF(E11:E18,"&gt;0")*4))</f>
        <v>1</v>
      </c>
      <c r="F19" s="25"/>
      <c r="G19" s="25"/>
    </row>
    <row r="20" spans="1:7" s="119" customFormat="1">
      <c r="A20" s="25"/>
      <c r="B20" s="25"/>
      <c r="C20" s="25"/>
      <c r="D20" s="173" t="s">
        <v>537</v>
      </c>
      <c r="E20" s="25"/>
      <c r="F20" s="25"/>
      <c r="G20" s="25"/>
    </row>
  </sheetData>
  <dataConsolidate/>
  <mergeCells count="16">
    <mergeCell ref="F16:G16"/>
    <mergeCell ref="F17:G17"/>
    <mergeCell ref="F18:G18"/>
    <mergeCell ref="F10:G10"/>
    <mergeCell ref="F11:G11"/>
    <mergeCell ref="F12:G12"/>
    <mergeCell ref="F13:G13"/>
    <mergeCell ref="F14:G14"/>
    <mergeCell ref="F15:G15"/>
    <mergeCell ref="C9:D9"/>
    <mergeCell ref="F9:G9"/>
    <mergeCell ref="A1:G1"/>
    <mergeCell ref="A3:G3"/>
    <mergeCell ref="A4:B7"/>
    <mergeCell ref="C4:E7"/>
    <mergeCell ref="F4:G4"/>
  </mergeCells>
  <dataValidations count="1">
    <dataValidation type="list" allowBlank="1" showInputMessage="1" showErrorMessage="1" sqref="E11:E18" xr:uid="{02A536A4-9584-42B1-BF4B-522536F94EDB}">
      <formula1>$H$3:$H$8</formula1>
    </dataValidation>
  </dataValidations>
  <printOptions horizontalCentered="1"/>
  <pageMargins left="0.27559055118110237" right="0.27559055118110237" top="0.59055118110236227" bottom="0.59055118110236227" header="0.35433070866141736" footer="0.27559055118110237"/>
  <pageSetup scale="6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26">
    <tabColor rgb="FF92D050"/>
  </sheetPr>
  <dimension ref="A1:F14"/>
  <sheetViews>
    <sheetView showGridLines="0" topLeftCell="A10" zoomScaleNormal="100" zoomScaleSheetLayoutView="90" workbookViewId="0">
      <selection activeCell="D11" sqref="D11:E12"/>
    </sheetView>
  </sheetViews>
  <sheetFormatPr defaultRowHeight="13.15"/>
  <cols>
    <col min="1" max="1" width="4.140625" customWidth="1"/>
    <col min="2" max="2" width="8.5703125" customWidth="1"/>
    <col min="3" max="3" width="56.5703125" customWidth="1"/>
    <col min="4" max="4" width="9.5703125" customWidth="1"/>
    <col min="5" max="5" width="8.42578125" customWidth="1"/>
    <col min="6" max="6" width="35.85546875" customWidth="1"/>
    <col min="7" max="7" width="9.140625" customWidth="1"/>
  </cols>
  <sheetData>
    <row r="1" spans="1:6" ht="18.75" customHeight="1">
      <c r="A1" s="263" t="s">
        <v>663</v>
      </c>
      <c r="B1" s="263"/>
      <c r="C1" s="263"/>
      <c r="D1" s="263"/>
      <c r="E1" s="263"/>
      <c r="F1" s="263"/>
    </row>
    <row r="2" spans="1:6" s="2" customFormat="1" ht="11.25" customHeight="1">
      <c r="A2" s="264" t="s">
        <v>94</v>
      </c>
      <c r="B2" s="265"/>
      <c r="C2" s="265"/>
      <c r="D2" s="265"/>
      <c r="E2" s="265"/>
      <c r="F2" s="266"/>
    </row>
    <row r="3" spans="1:6" ht="12" customHeight="1">
      <c r="A3" s="267" t="s">
        <v>175</v>
      </c>
      <c r="B3" s="268"/>
      <c r="C3" s="268"/>
      <c r="D3" s="268"/>
      <c r="E3" s="268"/>
      <c r="F3" s="269"/>
    </row>
    <row r="4" spans="1:6" ht="18.75" customHeight="1">
      <c r="A4" s="270" t="s">
        <v>176</v>
      </c>
      <c r="B4" s="271"/>
      <c r="C4" s="272"/>
      <c r="D4" s="272"/>
      <c r="E4" s="272"/>
      <c r="F4" s="273"/>
    </row>
    <row r="5" spans="1:6" ht="14.25" customHeight="1">
      <c r="A5" s="17" t="s">
        <v>177</v>
      </c>
      <c r="B5" s="18" t="s">
        <v>178</v>
      </c>
      <c r="C5" s="18" t="s">
        <v>179</v>
      </c>
      <c r="D5" s="18" t="s">
        <v>244</v>
      </c>
      <c r="E5" s="18" t="s">
        <v>180</v>
      </c>
      <c r="F5" s="17" t="s">
        <v>181</v>
      </c>
    </row>
    <row r="6" spans="1:6" ht="86.45">
      <c r="A6" s="52">
        <v>1</v>
      </c>
      <c r="B6" s="52" t="s">
        <v>182</v>
      </c>
      <c r="C6" s="49" t="s">
        <v>664</v>
      </c>
      <c r="D6" s="75"/>
      <c r="E6" s="185"/>
      <c r="F6" s="14"/>
    </row>
    <row r="7" spans="1:6" ht="43.15">
      <c r="A7" s="52">
        <v>2</v>
      </c>
      <c r="B7" s="52" t="s">
        <v>182</v>
      </c>
      <c r="C7" s="49" t="s">
        <v>665</v>
      </c>
      <c r="D7" s="75"/>
      <c r="E7" s="185"/>
      <c r="F7" s="14"/>
    </row>
    <row r="8" spans="1:6" ht="34.5" customHeight="1">
      <c r="A8" s="52">
        <v>3</v>
      </c>
      <c r="B8" s="52" t="s">
        <v>189</v>
      </c>
      <c r="C8" s="49" t="s">
        <v>666</v>
      </c>
      <c r="D8" s="75"/>
      <c r="E8" s="185"/>
      <c r="F8" s="14"/>
    </row>
    <row r="9" spans="1:6" ht="28.9">
      <c r="A9" s="52">
        <v>4</v>
      </c>
      <c r="B9" s="52" t="s">
        <v>193</v>
      </c>
      <c r="C9" s="49" t="s">
        <v>667</v>
      </c>
      <c r="D9" s="75"/>
      <c r="E9" s="185"/>
      <c r="F9" s="14"/>
    </row>
    <row r="10" spans="1:6" ht="43.15">
      <c r="A10" s="52">
        <v>5</v>
      </c>
      <c r="B10" s="52" t="s">
        <v>193</v>
      </c>
      <c r="C10" s="61" t="s">
        <v>668</v>
      </c>
      <c r="D10" s="75"/>
      <c r="E10" s="185"/>
      <c r="F10" s="14"/>
    </row>
    <row r="11" spans="1:6" ht="72">
      <c r="A11" s="52">
        <v>4</v>
      </c>
      <c r="B11" s="52" t="s">
        <v>193</v>
      </c>
      <c r="C11" s="61" t="s">
        <v>669</v>
      </c>
      <c r="D11" s="75"/>
      <c r="E11" s="185"/>
      <c r="F11" s="14"/>
    </row>
    <row r="12" spans="1:6" ht="28.9">
      <c r="A12" s="52">
        <v>7</v>
      </c>
      <c r="B12" s="52" t="s">
        <v>193</v>
      </c>
      <c r="C12" s="61" t="s">
        <v>670</v>
      </c>
      <c r="D12" s="75"/>
      <c r="E12" s="185"/>
      <c r="F12" s="14"/>
    </row>
    <row r="13" spans="1:6" ht="43.15">
      <c r="A13" s="52">
        <v>8</v>
      </c>
      <c r="B13" s="52" t="s">
        <v>193</v>
      </c>
      <c r="C13" s="61" t="s">
        <v>671</v>
      </c>
      <c r="D13" s="75"/>
      <c r="E13" s="185"/>
      <c r="F13" s="14"/>
    </row>
    <row r="14" spans="1:6" ht="18" customHeight="1">
      <c r="A14" s="274" t="s">
        <v>198</v>
      </c>
      <c r="B14" s="275"/>
      <c r="C14" s="276"/>
      <c r="D14" s="15" t="e">
        <f>(SUM(D6:D13))/((COUNTIF(D6:D13,"&gt;0")*4))</f>
        <v>#DIV/0!</v>
      </c>
      <c r="E14" s="15" t="e">
        <f>(SUM(E6:E13))/((COUNTIF(E6:E13,"&gt;0")*4))</f>
        <v>#DIV/0!</v>
      </c>
      <c r="F14" s="16"/>
    </row>
  </sheetData>
  <mergeCells count="5">
    <mergeCell ref="A1:F1"/>
    <mergeCell ref="A2:F2"/>
    <mergeCell ref="A3:F3"/>
    <mergeCell ref="A4:F4"/>
    <mergeCell ref="A14:C14"/>
  </mergeCells>
  <dataValidations count="1">
    <dataValidation type="decimal" allowBlank="1" showInputMessage="1" showErrorMessage="1" sqref="E6:E13" xr:uid="{00000000-0002-0000-0F00-000000000000}">
      <formula1>0</formula1>
      <formula2>4</formula2>
    </dataValidation>
  </dataValidations>
  <printOptions horizontalCentered="1"/>
  <pageMargins left="0.27559055118110237" right="0.27559055118110237" top="0.55118110236220474" bottom="0.31496062992125984" header="0.51181102362204722" footer="0.23622047244094491"/>
  <pageSetup scale="8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27">
    <tabColor rgb="FF92D050"/>
  </sheetPr>
  <dimension ref="A1:G14"/>
  <sheetViews>
    <sheetView showGridLines="0" zoomScaleNormal="100" zoomScaleSheetLayoutView="90" workbookViewId="0">
      <selection activeCell="J7" sqref="J7"/>
    </sheetView>
  </sheetViews>
  <sheetFormatPr defaultColWidth="9.140625" defaultRowHeight="13.15"/>
  <cols>
    <col min="1" max="1" width="4.140625" style="25" customWidth="1"/>
    <col min="2" max="2" width="8.5703125" style="25" customWidth="1"/>
    <col min="3" max="3" width="56.5703125" style="25" customWidth="1"/>
    <col min="4" max="4" width="9.140625" style="25" customWidth="1"/>
    <col min="5" max="5" width="8.42578125" style="25" customWidth="1"/>
    <col min="6" max="6" width="38.140625" style="25" customWidth="1"/>
    <col min="7" max="8" width="9.140625" style="25"/>
    <col min="9" max="9" width="9.140625" style="25" customWidth="1"/>
    <col min="10" max="16384" width="9.140625" style="25"/>
  </cols>
  <sheetData>
    <row r="1" spans="1:7" ht="18.75" customHeight="1">
      <c r="A1" s="294" t="s">
        <v>672</v>
      </c>
      <c r="B1" s="294"/>
      <c r="C1" s="294"/>
      <c r="D1" s="294"/>
      <c r="E1" s="294"/>
      <c r="F1" s="294"/>
    </row>
    <row r="2" spans="1:7" s="27" customFormat="1" ht="11.25" customHeight="1">
      <c r="A2" s="295" t="s">
        <v>94</v>
      </c>
      <c r="B2" s="296"/>
      <c r="C2" s="296"/>
      <c r="D2" s="296"/>
      <c r="E2" s="296"/>
      <c r="F2" s="297"/>
      <c r="G2" s="26"/>
    </row>
    <row r="3" spans="1:7" ht="12" customHeight="1">
      <c r="A3" s="298" t="s">
        <v>175</v>
      </c>
      <c r="B3" s="299"/>
      <c r="C3" s="299"/>
      <c r="D3" s="299"/>
      <c r="E3" s="299"/>
      <c r="F3" s="300"/>
    </row>
    <row r="4" spans="1:7" ht="18.75" customHeight="1">
      <c r="A4" s="301" t="s">
        <v>673</v>
      </c>
      <c r="B4" s="302"/>
      <c r="C4" s="302"/>
      <c r="D4" s="302"/>
      <c r="E4" s="302"/>
      <c r="F4" s="303"/>
    </row>
    <row r="5" spans="1:7" ht="14.25" customHeight="1">
      <c r="A5" s="29" t="s">
        <v>177</v>
      </c>
      <c r="B5" s="30" t="s">
        <v>178</v>
      </c>
      <c r="C5" s="30" t="s">
        <v>179</v>
      </c>
      <c r="D5" s="30" t="s">
        <v>244</v>
      </c>
      <c r="E5" s="30" t="s">
        <v>180</v>
      </c>
      <c r="F5" s="29" t="s">
        <v>181</v>
      </c>
    </row>
    <row r="6" spans="1:7" ht="28.9">
      <c r="A6" s="28">
        <v>1</v>
      </c>
      <c r="B6" s="28" t="s">
        <v>182</v>
      </c>
      <c r="C6" s="31" t="s">
        <v>674</v>
      </c>
      <c r="D6" s="76"/>
      <c r="E6" s="32"/>
      <c r="F6" s="38"/>
    </row>
    <row r="7" spans="1:7" ht="43.15">
      <c r="A7" s="28">
        <v>2</v>
      </c>
      <c r="B7" s="28" t="s">
        <v>182</v>
      </c>
      <c r="C7" s="31" t="s">
        <v>675</v>
      </c>
      <c r="D7" s="76"/>
      <c r="E7" s="32"/>
      <c r="F7" s="38"/>
    </row>
    <row r="8" spans="1:7" ht="28.9">
      <c r="A8" s="28">
        <v>3</v>
      </c>
      <c r="B8" s="28" t="s">
        <v>182</v>
      </c>
      <c r="C8" s="31" t="s">
        <v>676</v>
      </c>
      <c r="D8" s="76"/>
      <c r="E8" s="32"/>
      <c r="F8" s="38"/>
    </row>
    <row r="9" spans="1:7" ht="36.75" customHeight="1">
      <c r="A9" s="28">
        <v>4</v>
      </c>
      <c r="B9" s="28" t="s">
        <v>182</v>
      </c>
      <c r="C9" s="31" t="s">
        <v>677</v>
      </c>
      <c r="D9" s="76"/>
      <c r="E9" s="32"/>
      <c r="F9" s="38"/>
    </row>
    <row r="10" spans="1:7" ht="43.15">
      <c r="A10" s="28">
        <v>5</v>
      </c>
      <c r="B10" s="28" t="s">
        <v>182</v>
      </c>
      <c r="C10" s="31" t="s">
        <v>678</v>
      </c>
      <c r="D10" s="76"/>
      <c r="E10" s="32"/>
      <c r="F10" s="38"/>
    </row>
    <row r="11" spans="1:7" ht="43.15">
      <c r="A11" s="28">
        <v>6</v>
      </c>
      <c r="B11" s="28" t="s">
        <v>189</v>
      </c>
      <c r="C11" s="31" t="s">
        <v>679</v>
      </c>
      <c r="D11" s="76"/>
      <c r="E11" s="32"/>
      <c r="F11" s="38"/>
    </row>
    <row r="12" spans="1:7" ht="43.15">
      <c r="A12" s="28">
        <v>7</v>
      </c>
      <c r="B12" s="28" t="s">
        <v>193</v>
      </c>
      <c r="C12" s="31" t="s">
        <v>680</v>
      </c>
      <c r="D12" s="76"/>
      <c r="E12" s="32"/>
      <c r="F12" s="38"/>
    </row>
    <row r="13" spans="1:7" ht="57.6">
      <c r="A13" s="28">
        <v>8</v>
      </c>
      <c r="B13" s="28" t="s">
        <v>193</v>
      </c>
      <c r="C13" s="31" t="s">
        <v>681</v>
      </c>
      <c r="D13" s="76"/>
      <c r="E13" s="32"/>
      <c r="F13" s="38"/>
    </row>
    <row r="14" spans="1:7" ht="18" customHeight="1">
      <c r="A14" s="304" t="s">
        <v>198</v>
      </c>
      <c r="B14" s="305"/>
      <c r="C14" s="306"/>
      <c r="D14" s="33" t="e">
        <f>(SUM(D6:D13))/((COUNTIF(D6:D13,"&gt;0")*4))</f>
        <v>#DIV/0!</v>
      </c>
      <c r="E14" s="33" t="e">
        <f>(SUM(E6:E13))/((COUNTIF(E6:E13,"&gt;0")*4))</f>
        <v>#DIV/0!</v>
      </c>
      <c r="F14" s="34"/>
    </row>
  </sheetData>
  <mergeCells count="5">
    <mergeCell ref="A1:F1"/>
    <mergeCell ref="A2:F2"/>
    <mergeCell ref="A3:F3"/>
    <mergeCell ref="A4:F4"/>
    <mergeCell ref="A14:C14"/>
  </mergeCells>
  <dataValidations count="1">
    <dataValidation type="decimal" allowBlank="1" showInputMessage="1" showErrorMessage="1" sqref="E6:E13" xr:uid="{00000000-0002-0000-1000-000000000000}">
      <formula1>0</formula1>
      <formula2>4</formula2>
    </dataValidation>
  </dataValidations>
  <printOptions horizontalCentered="1"/>
  <pageMargins left="0.27559055118110237" right="0.27559055118110237" top="0.55118110236220474" bottom="0.31496062992125984" header="0.51181102362204722" footer="0.23622047244094491"/>
  <pageSetup scale="83" orientation="portrait" r:id="rId1"/>
  <headerFooter alignWithMargins="0"/>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28">
    <tabColor rgb="FFC00000"/>
  </sheetPr>
  <dimension ref="A1:F16"/>
  <sheetViews>
    <sheetView zoomScaleNormal="100" workbookViewId="0">
      <selection activeCell="I16" sqref="I16"/>
    </sheetView>
  </sheetViews>
  <sheetFormatPr defaultColWidth="9.140625" defaultRowHeight="13.15"/>
  <cols>
    <col min="1" max="1" width="4.28515625" customWidth="1"/>
    <col min="2" max="2" width="8.5703125" customWidth="1"/>
    <col min="3" max="3" width="56.5703125" customWidth="1"/>
    <col min="4" max="4" width="8.42578125" customWidth="1"/>
    <col min="5" max="5" width="38.28515625" customWidth="1"/>
  </cols>
  <sheetData>
    <row r="1" spans="1:6" ht="16.149999999999999">
      <c r="A1" s="307" t="s">
        <v>682</v>
      </c>
      <c r="B1" s="308"/>
      <c r="C1" s="308"/>
      <c r="D1" s="308"/>
      <c r="E1" s="309"/>
    </row>
    <row r="2" spans="1:6" s="2" customFormat="1">
      <c r="A2" s="264" t="s">
        <v>94</v>
      </c>
      <c r="B2" s="265"/>
      <c r="C2" s="265"/>
      <c r="D2" s="265"/>
      <c r="E2" s="266"/>
      <c r="F2" s="51"/>
    </row>
    <row r="3" spans="1:6" ht="13.9">
      <c r="A3" s="267" t="s">
        <v>175</v>
      </c>
      <c r="B3" s="268"/>
      <c r="C3" s="268"/>
      <c r="D3" s="268"/>
      <c r="E3" s="269"/>
    </row>
    <row r="4" spans="1:6">
      <c r="A4" s="270" t="s">
        <v>176</v>
      </c>
      <c r="B4" s="271"/>
      <c r="C4" s="272"/>
      <c r="D4" s="272"/>
      <c r="E4" s="273"/>
    </row>
    <row r="5" spans="1:6">
      <c r="A5" s="63" t="s">
        <v>177</v>
      </c>
      <c r="B5" s="64" t="s">
        <v>178</v>
      </c>
      <c r="C5" s="64" t="s">
        <v>179</v>
      </c>
      <c r="D5" s="64" t="s">
        <v>244</v>
      </c>
      <c r="E5" s="63" t="s">
        <v>181</v>
      </c>
    </row>
    <row r="6" spans="1:6">
      <c r="A6" s="46">
        <v>1</v>
      </c>
      <c r="B6" s="52" t="s">
        <v>193</v>
      </c>
      <c r="C6" s="13"/>
      <c r="D6" s="185"/>
      <c r="E6" s="37"/>
    </row>
    <row r="7" spans="1:6">
      <c r="A7" s="46">
        <v>2</v>
      </c>
      <c r="B7" s="52" t="s">
        <v>182</v>
      </c>
      <c r="C7" s="13"/>
      <c r="D7" s="185"/>
      <c r="E7" s="53"/>
    </row>
    <row r="8" spans="1:6">
      <c r="A8" s="46">
        <v>3</v>
      </c>
      <c r="B8" s="52" t="s">
        <v>182</v>
      </c>
      <c r="C8" s="13"/>
      <c r="D8" s="185"/>
      <c r="E8" s="53"/>
    </row>
    <row r="9" spans="1:6">
      <c r="A9" s="46">
        <v>4</v>
      </c>
      <c r="B9" s="52" t="s">
        <v>182</v>
      </c>
      <c r="C9" s="13"/>
      <c r="D9" s="185"/>
      <c r="E9" s="53"/>
    </row>
    <row r="10" spans="1:6">
      <c r="A10" s="52">
        <v>5</v>
      </c>
      <c r="B10" s="52" t="s">
        <v>182</v>
      </c>
      <c r="C10" s="13"/>
      <c r="D10" s="185"/>
      <c r="E10" s="53"/>
    </row>
    <row r="11" spans="1:6">
      <c r="A11" s="52">
        <v>6</v>
      </c>
      <c r="B11" s="52" t="s">
        <v>182</v>
      </c>
      <c r="C11" s="13"/>
      <c r="D11" s="185"/>
      <c r="E11" s="53"/>
    </row>
    <row r="12" spans="1:6">
      <c r="A12" s="52">
        <v>7</v>
      </c>
      <c r="B12" s="52" t="s">
        <v>182</v>
      </c>
      <c r="C12" s="13"/>
      <c r="D12" s="185"/>
      <c r="E12" s="53"/>
    </row>
    <row r="13" spans="1:6">
      <c r="A13" s="52">
        <v>8</v>
      </c>
      <c r="B13" s="52" t="s">
        <v>193</v>
      </c>
      <c r="C13" s="13"/>
      <c r="D13" s="185"/>
      <c r="E13" s="53"/>
    </row>
    <row r="14" spans="1:6">
      <c r="A14" s="52">
        <v>9</v>
      </c>
      <c r="B14" s="52" t="s">
        <v>182</v>
      </c>
      <c r="C14" s="13"/>
      <c r="D14" s="185"/>
      <c r="E14" s="53"/>
    </row>
    <row r="15" spans="1:6">
      <c r="A15" s="52">
        <v>10</v>
      </c>
      <c r="B15" s="52" t="s">
        <v>193</v>
      </c>
      <c r="C15" s="13"/>
      <c r="D15" s="185"/>
      <c r="E15" s="53"/>
    </row>
    <row r="16" spans="1:6">
      <c r="A16" s="254" t="s">
        <v>198</v>
      </c>
      <c r="B16" s="310"/>
      <c r="C16" s="255"/>
      <c r="D16" s="54" t="e">
        <f>(SUM(D6:D15))/((COUNTIF(D6:D15,"&gt;0")*4))</f>
        <v>#DIV/0!</v>
      </c>
      <c r="E16" s="65"/>
    </row>
  </sheetData>
  <mergeCells count="5">
    <mergeCell ref="A1:E1"/>
    <mergeCell ref="A2:E2"/>
    <mergeCell ref="A3:E3"/>
    <mergeCell ref="A4:E4"/>
    <mergeCell ref="A16:C16"/>
  </mergeCells>
  <dataValidations count="1">
    <dataValidation type="decimal" allowBlank="1" showInputMessage="1" showErrorMessage="1" sqref="D6:D15" xr:uid="{00000000-0002-0000-1100-000000000000}">
      <formula1>0</formula1>
      <formula2>4</formula2>
    </dataValidation>
  </dataValidations>
  <pageMargins left="0.511811024" right="0.511811024" top="0.78740157499999996" bottom="0.78740157499999996" header="0.31496062000000002" footer="0.31496062000000002"/>
  <pageSetup paperSize="9" scale="81"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673B2-9E4C-479F-AEF8-D28A4FD8A06C}">
  <sheetPr codeName="Planilha10">
    <tabColor rgb="FF002060"/>
    <pageSetUpPr fitToPage="1"/>
  </sheetPr>
  <dimension ref="A1:H17"/>
  <sheetViews>
    <sheetView showGridLines="0" zoomScale="90" zoomScaleNormal="90" workbookViewId="0">
      <pane xSplit="1" ySplit="10" topLeftCell="B11" activePane="bottomRight" state="frozen"/>
      <selection pane="bottomRight" activeCell="F9" sqref="F9:G9"/>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0.7109375" customWidth="1"/>
    <col min="5" max="6" width="5.7109375" customWidth="1"/>
    <col min="7" max="7" width="40.7109375" customWidth="1"/>
    <col min="8" max="8" width="8.7109375" style="80" customWidth="1"/>
  </cols>
  <sheetData>
    <row r="1" spans="1:8" s="96" customFormat="1" ht="49.9" customHeight="1">
      <c r="A1" s="227" t="s">
        <v>142</v>
      </c>
      <c r="B1" s="228"/>
      <c r="C1" s="228"/>
      <c r="D1" s="228"/>
      <c r="E1" s="228"/>
      <c r="F1" s="228"/>
      <c r="G1" s="229"/>
      <c r="H1" s="95"/>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(SUM(E11:E14))/((COUNTIF(E11:E14,"&lt;&gt;NA")*4))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143</v>
      </c>
      <c r="G10" s="226"/>
    </row>
    <row r="11" spans="1:8" ht="109.9" customHeight="1">
      <c r="A11" s="1">
        <v>1</v>
      </c>
      <c r="B11" s="78"/>
      <c r="C11" s="85" t="s">
        <v>144</v>
      </c>
      <c r="D11" s="116" t="s">
        <v>145</v>
      </c>
      <c r="E11" s="185">
        <v>4</v>
      </c>
      <c r="F11" s="256"/>
      <c r="G11" s="257"/>
    </row>
    <row r="12" spans="1:8" ht="130.15" customHeight="1">
      <c r="A12" s="1">
        <v>2</v>
      </c>
      <c r="B12" s="78"/>
      <c r="C12" s="85" t="s">
        <v>146</v>
      </c>
      <c r="D12" s="116" t="s">
        <v>147</v>
      </c>
      <c r="E12" s="185">
        <v>4</v>
      </c>
      <c r="F12" s="256"/>
      <c r="G12" s="257"/>
    </row>
    <row r="13" spans="1:8" ht="139.15" customHeight="1">
      <c r="A13" s="1">
        <v>3</v>
      </c>
      <c r="B13" s="78"/>
      <c r="C13" s="85" t="s">
        <v>148</v>
      </c>
      <c r="D13" s="116" t="s">
        <v>149</v>
      </c>
      <c r="E13" s="185">
        <v>4</v>
      </c>
      <c r="F13" s="256"/>
      <c r="G13" s="257"/>
    </row>
    <row r="14" spans="1:8" ht="100.15" customHeight="1">
      <c r="A14" s="1">
        <v>4</v>
      </c>
      <c r="B14" s="78"/>
      <c r="C14" s="85" t="s">
        <v>150</v>
      </c>
      <c r="D14" s="116" t="s">
        <v>151</v>
      </c>
      <c r="E14" s="185">
        <v>4</v>
      </c>
      <c r="F14" s="256"/>
      <c r="G14" s="257"/>
    </row>
    <row r="15" spans="1:8" s="80" customFormat="1" ht="15" customHeight="1">
      <c r="A15"/>
      <c r="B15"/>
      <c r="C15"/>
      <c r="D15"/>
      <c r="E15"/>
      <c r="F15"/>
      <c r="G15"/>
    </row>
    <row r="16" spans="1:8" s="80" customFormat="1" ht="24.95" customHeight="1">
      <c r="A16"/>
      <c r="B16"/>
      <c r="C16"/>
      <c r="D16"/>
      <c r="E16"/>
      <c r="F16"/>
      <c r="G16"/>
    </row>
    <row r="17" spans="1:7" s="80" customFormat="1" ht="14.25" customHeight="1">
      <c r="A17"/>
      <c r="B17"/>
      <c r="C17"/>
      <c r="D17"/>
      <c r="E17"/>
      <c r="F17"/>
      <c r="G17"/>
    </row>
  </sheetData>
  <dataConsolidate/>
  <mergeCells count="12">
    <mergeCell ref="A1:G1"/>
    <mergeCell ref="A3:G3"/>
    <mergeCell ref="C9:D9"/>
    <mergeCell ref="A4:B7"/>
    <mergeCell ref="C4:E7"/>
    <mergeCell ref="F4:G4"/>
    <mergeCell ref="F9:G9"/>
    <mergeCell ref="F11:G11"/>
    <mergeCell ref="F12:G12"/>
    <mergeCell ref="F13:G13"/>
    <mergeCell ref="F14:G14"/>
    <mergeCell ref="F10:G10"/>
  </mergeCells>
  <dataValidations count="1">
    <dataValidation type="list" allowBlank="1" showInputMessage="1" showErrorMessage="1" sqref="E11:E14" xr:uid="{94A1B720-8EB5-4A0C-8C4B-567BB75E1B03}">
      <formula1>$H$3:$H$8</formula1>
    </dataValidation>
  </dataValidations>
  <printOptions horizontalCentered="1"/>
  <pageMargins left="0.27559055118110237" right="0.27559055118110237" top="0.59055118110236227" bottom="0.59055118110236227" header="0.35433070866141736" footer="0.27559055118110237"/>
  <pageSetup scale="77"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29">
    <tabColor rgb="FFC00000"/>
  </sheetPr>
  <dimension ref="A1:E24"/>
  <sheetViews>
    <sheetView showGridLines="0" zoomScaleNormal="100" zoomScaleSheetLayoutView="90" workbookViewId="0">
      <selection activeCell="L8" sqref="L8"/>
    </sheetView>
  </sheetViews>
  <sheetFormatPr defaultColWidth="9.140625" defaultRowHeight="13.15"/>
  <cols>
    <col min="1" max="1" width="4.140625" style="25" customWidth="1"/>
    <col min="2" max="2" width="56.5703125" style="25" customWidth="1"/>
    <col min="3" max="3" width="9" style="25" customWidth="1"/>
    <col min="4" max="4" width="10" style="25" customWidth="1"/>
    <col min="5" max="5" width="38.140625" style="25" customWidth="1"/>
    <col min="6" max="16384" width="9.140625" style="25"/>
  </cols>
  <sheetData>
    <row r="1" spans="1:5" ht="18.75" customHeight="1">
      <c r="A1" s="316" t="s">
        <v>683</v>
      </c>
      <c r="B1" s="316"/>
      <c r="C1" s="316"/>
      <c r="D1" s="316"/>
      <c r="E1" s="316"/>
    </row>
    <row r="2" spans="1:5" s="27" customFormat="1" ht="11.25" customHeight="1">
      <c r="A2" s="295" t="s">
        <v>94</v>
      </c>
      <c r="B2" s="296"/>
      <c r="C2" s="296"/>
      <c r="D2" s="296"/>
      <c r="E2" s="297"/>
    </row>
    <row r="3" spans="1:5" ht="12" customHeight="1">
      <c r="A3" s="298" t="s">
        <v>175</v>
      </c>
      <c r="B3" s="299"/>
      <c r="C3" s="299"/>
      <c r="D3" s="299"/>
      <c r="E3" s="300"/>
    </row>
    <row r="4" spans="1:5" ht="18.75" customHeight="1">
      <c r="A4" s="301" t="s">
        <v>176</v>
      </c>
      <c r="B4" s="302"/>
      <c r="C4" s="302"/>
      <c r="D4" s="302"/>
      <c r="E4" s="303"/>
    </row>
    <row r="5" spans="1:5" ht="14.25" customHeight="1">
      <c r="A5" s="66" t="s">
        <v>177</v>
      </c>
      <c r="B5" s="67" t="s">
        <v>179</v>
      </c>
      <c r="C5" s="67" t="s">
        <v>244</v>
      </c>
      <c r="D5" s="67" t="s">
        <v>180</v>
      </c>
      <c r="E5" s="66" t="s">
        <v>181</v>
      </c>
    </row>
    <row r="6" spans="1:5" ht="15" customHeight="1">
      <c r="A6" s="313" t="s">
        <v>684</v>
      </c>
      <c r="B6" s="314"/>
      <c r="C6" s="314"/>
      <c r="D6" s="314"/>
      <c r="E6" s="315"/>
    </row>
    <row r="7" spans="1:5" ht="47.25" customHeight="1">
      <c r="A7" s="28">
        <v>1</v>
      </c>
      <c r="B7" s="31" t="s">
        <v>685</v>
      </c>
      <c r="C7" s="32"/>
      <c r="D7" s="32"/>
      <c r="E7" s="42"/>
    </row>
    <row r="8" spans="1:5" ht="28.9">
      <c r="A8" s="28">
        <v>2</v>
      </c>
      <c r="B8" s="31" t="s">
        <v>686</v>
      </c>
      <c r="C8" s="32"/>
      <c r="D8" s="32"/>
      <c r="E8" s="42"/>
    </row>
    <row r="9" spans="1:5" ht="43.15">
      <c r="A9" s="43">
        <v>3</v>
      </c>
      <c r="B9" s="56" t="s">
        <v>687</v>
      </c>
      <c r="C9" s="32"/>
      <c r="D9" s="32"/>
      <c r="E9" s="42"/>
    </row>
    <row r="10" spans="1:5">
      <c r="A10" s="313" t="s">
        <v>688</v>
      </c>
      <c r="B10" s="314"/>
      <c r="C10" s="314"/>
      <c r="D10" s="314"/>
      <c r="E10" s="315"/>
    </row>
    <row r="11" spans="1:5" ht="43.15">
      <c r="A11" s="28">
        <v>1</v>
      </c>
      <c r="B11" s="31" t="s">
        <v>689</v>
      </c>
      <c r="C11" s="32"/>
      <c r="D11" s="32"/>
      <c r="E11" s="42"/>
    </row>
    <row r="12" spans="1:5" ht="43.15">
      <c r="A12" s="28">
        <v>2</v>
      </c>
      <c r="B12" s="31" t="s">
        <v>690</v>
      </c>
      <c r="C12" s="32"/>
      <c r="D12" s="32"/>
      <c r="E12" s="42"/>
    </row>
    <row r="13" spans="1:5" ht="46.9">
      <c r="A13" s="28">
        <v>3</v>
      </c>
      <c r="B13" s="57" t="s">
        <v>691</v>
      </c>
      <c r="C13" s="32"/>
      <c r="D13" s="32"/>
      <c r="E13" s="42"/>
    </row>
    <row r="14" spans="1:5" ht="43.15">
      <c r="A14" s="28">
        <v>4</v>
      </c>
      <c r="B14" s="31" t="s">
        <v>692</v>
      </c>
      <c r="C14" s="32"/>
      <c r="D14" s="32"/>
      <c r="E14" s="42"/>
    </row>
    <row r="15" spans="1:5">
      <c r="A15" s="313" t="s">
        <v>693</v>
      </c>
      <c r="B15" s="314"/>
      <c r="C15" s="314"/>
      <c r="D15" s="314"/>
      <c r="E15" s="315"/>
    </row>
    <row r="16" spans="1:5" ht="43.15">
      <c r="A16" s="28">
        <v>1</v>
      </c>
      <c r="B16" s="35" t="s">
        <v>694</v>
      </c>
      <c r="C16" s="32"/>
      <c r="D16" s="32"/>
      <c r="E16" s="44"/>
    </row>
    <row r="17" spans="1:5" ht="43.15">
      <c r="A17" s="28">
        <v>2</v>
      </c>
      <c r="B17" s="35" t="s">
        <v>695</v>
      </c>
      <c r="C17" s="32"/>
      <c r="D17" s="32"/>
      <c r="E17" s="44"/>
    </row>
    <row r="18" spans="1:5" ht="28.9">
      <c r="A18" s="28">
        <v>3</v>
      </c>
      <c r="B18" s="35" t="s">
        <v>696</v>
      </c>
      <c r="C18" s="32"/>
      <c r="D18" s="32"/>
      <c r="E18" s="44"/>
    </row>
    <row r="19" spans="1:5">
      <c r="A19" s="313" t="s">
        <v>697</v>
      </c>
      <c r="B19" s="314"/>
      <c r="C19" s="314"/>
      <c r="D19" s="314"/>
      <c r="E19" s="315"/>
    </row>
    <row r="20" spans="1:5" ht="42.6">
      <c r="A20" s="28">
        <v>1</v>
      </c>
      <c r="B20" s="35" t="s">
        <v>698</v>
      </c>
      <c r="C20" s="32"/>
      <c r="D20" s="32"/>
      <c r="E20" s="44"/>
    </row>
    <row r="21" spans="1:5" ht="28.9">
      <c r="A21" s="28">
        <v>2</v>
      </c>
      <c r="B21" s="35" t="s">
        <v>699</v>
      </c>
      <c r="C21" s="32"/>
      <c r="D21" s="32"/>
      <c r="E21" s="44"/>
    </row>
    <row r="22" spans="1:5" ht="43.15">
      <c r="A22" s="28">
        <v>3</v>
      </c>
      <c r="B22" s="35" t="s">
        <v>700</v>
      </c>
      <c r="C22" s="32"/>
      <c r="D22" s="32"/>
      <c r="E22" s="44"/>
    </row>
    <row r="23" spans="1:5" ht="42.6">
      <c r="A23" s="28">
        <v>4</v>
      </c>
      <c r="B23" s="45" t="s">
        <v>701</v>
      </c>
      <c r="C23" s="32"/>
      <c r="D23" s="32"/>
      <c r="E23" s="44"/>
    </row>
    <row r="24" spans="1:5">
      <c r="A24" s="311" t="s">
        <v>198</v>
      </c>
      <c r="B24" s="312"/>
      <c r="C24" s="68" t="e">
        <f>(SUM(C6:C23))/((COUNTIF(C6:C23,"&gt;0")*4))</f>
        <v>#DIV/0!</v>
      </c>
      <c r="D24" s="68" t="e">
        <f>(SUM(D6:D23))/((COUNTIF(D6:D23,"&gt;0")*4))</f>
        <v>#DIV/0!</v>
      </c>
      <c r="E24" s="69"/>
    </row>
  </sheetData>
  <mergeCells count="9">
    <mergeCell ref="A24:B24"/>
    <mergeCell ref="A15:E15"/>
    <mergeCell ref="A6:E6"/>
    <mergeCell ref="A1:E1"/>
    <mergeCell ref="A2:E2"/>
    <mergeCell ref="A3:E3"/>
    <mergeCell ref="A4:E4"/>
    <mergeCell ref="A10:E10"/>
    <mergeCell ref="A19:E19"/>
  </mergeCells>
  <dataValidations count="1">
    <dataValidation type="decimal" allowBlank="1" showInputMessage="1" showErrorMessage="1" sqref="C7:D9 C20:D23 C11:D14 C16:D18" xr:uid="{00000000-0002-0000-1200-000000000000}">
      <formula1>0</formula1>
      <formula2>4</formula2>
    </dataValidation>
  </dataValidations>
  <printOptions horizontalCentered="1"/>
  <pageMargins left="0.27559055118110237" right="0.27559055118110237" top="0.55118110236220474" bottom="0.31496062992125984" header="0.51181102362204722" footer="0.23622047244094491"/>
  <pageSetup scale="8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30">
    <tabColor rgb="FF92D050"/>
  </sheetPr>
  <dimension ref="A1:E36"/>
  <sheetViews>
    <sheetView showGridLines="0" topLeftCell="A22" zoomScaleNormal="100" zoomScaleSheetLayoutView="90" workbookViewId="0">
      <selection activeCell="G27" sqref="G27"/>
    </sheetView>
  </sheetViews>
  <sheetFormatPr defaultRowHeight="13.15"/>
  <cols>
    <col min="1" max="1" width="4.140625" customWidth="1"/>
    <col min="2" max="2" width="85.85546875" customWidth="1"/>
    <col min="3" max="3" width="9" customWidth="1"/>
    <col min="4" max="4" width="26.140625" customWidth="1"/>
  </cols>
  <sheetData>
    <row r="1" spans="1:5" ht="18.75" customHeight="1">
      <c r="A1" s="263" t="s">
        <v>702</v>
      </c>
      <c r="B1" s="263"/>
      <c r="C1" s="263"/>
      <c r="D1" s="263"/>
    </row>
    <row r="2" spans="1:5" s="2" customFormat="1" ht="11.25" customHeight="1">
      <c r="A2" s="264" t="s">
        <v>94</v>
      </c>
      <c r="B2" s="265"/>
      <c r="C2" s="265"/>
      <c r="D2" s="266"/>
      <c r="E2" s="51"/>
    </row>
    <row r="3" spans="1:5" ht="12" customHeight="1">
      <c r="A3" s="267" t="s">
        <v>175</v>
      </c>
      <c r="B3" s="268"/>
      <c r="C3" s="268"/>
      <c r="D3" s="269"/>
    </row>
    <row r="4" spans="1:5" ht="18.75" customHeight="1">
      <c r="A4" s="270" t="s">
        <v>703</v>
      </c>
      <c r="B4" s="272"/>
      <c r="C4" s="272"/>
      <c r="D4" s="273"/>
    </row>
    <row r="5" spans="1:5" ht="14.25" customHeight="1">
      <c r="A5" s="17" t="s">
        <v>177</v>
      </c>
      <c r="B5" s="18" t="s">
        <v>179</v>
      </c>
      <c r="C5" s="17" t="s">
        <v>704</v>
      </c>
      <c r="D5" s="17" t="s">
        <v>181</v>
      </c>
    </row>
    <row r="6" spans="1:5" ht="55.15">
      <c r="A6" s="52">
        <v>1</v>
      </c>
      <c r="B6" s="21" t="s">
        <v>705</v>
      </c>
      <c r="C6" s="41"/>
      <c r="D6" s="14"/>
    </row>
    <row r="7" spans="1:5" ht="21.75" customHeight="1">
      <c r="A7" s="52">
        <v>2</v>
      </c>
      <c r="B7" s="21" t="s">
        <v>706</v>
      </c>
      <c r="C7" s="41"/>
      <c r="D7" s="14"/>
    </row>
    <row r="8" spans="1:5" ht="29.25" customHeight="1">
      <c r="A8" s="52">
        <v>3</v>
      </c>
      <c r="B8" s="21" t="s">
        <v>707</v>
      </c>
      <c r="C8" s="41"/>
      <c r="D8" s="14"/>
    </row>
    <row r="9" spans="1:5" ht="24" customHeight="1">
      <c r="A9" s="52">
        <v>4</v>
      </c>
      <c r="B9" s="21" t="s">
        <v>708</v>
      </c>
      <c r="C9" s="41"/>
      <c r="D9" s="14"/>
    </row>
    <row r="10" spans="1:5" ht="30" customHeight="1">
      <c r="A10" s="52">
        <v>5</v>
      </c>
      <c r="B10" s="21" t="s">
        <v>709</v>
      </c>
      <c r="C10" s="41"/>
      <c r="D10" s="14"/>
    </row>
    <row r="11" spans="1:5" ht="105.6">
      <c r="A11" s="52">
        <v>6</v>
      </c>
      <c r="B11" s="21" t="s">
        <v>710</v>
      </c>
      <c r="C11" s="41"/>
      <c r="D11" s="14"/>
    </row>
    <row r="12" spans="1:5" ht="26.45">
      <c r="A12" s="52">
        <v>7</v>
      </c>
      <c r="B12" s="21" t="s">
        <v>711</v>
      </c>
      <c r="C12" s="41"/>
      <c r="D12" s="14"/>
    </row>
    <row r="13" spans="1:5" ht="79.150000000000006">
      <c r="A13" s="52">
        <v>8</v>
      </c>
      <c r="B13" s="21" t="s">
        <v>712</v>
      </c>
      <c r="C13" s="41"/>
      <c r="D13" s="14"/>
    </row>
    <row r="14" spans="1:5" ht="21" customHeight="1">
      <c r="A14" s="52">
        <v>9</v>
      </c>
      <c r="B14" s="22" t="s">
        <v>713</v>
      </c>
      <c r="C14" s="41"/>
      <c r="D14" s="14"/>
    </row>
    <row r="15" spans="1:5" ht="52.9">
      <c r="A15" s="52">
        <v>10</v>
      </c>
      <c r="B15" s="21" t="s">
        <v>714</v>
      </c>
      <c r="C15" s="41"/>
      <c r="D15" s="14"/>
    </row>
    <row r="16" spans="1:5" ht="21.75" customHeight="1">
      <c r="A16" s="52">
        <v>11</v>
      </c>
      <c r="B16" s="22" t="s">
        <v>715</v>
      </c>
      <c r="C16" s="41"/>
      <c r="D16" s="14"/>
    </row>
    <row r="17" spans="1:4" ht="26.45">
      <c r="A17" s="52">
        <v>12</v>
      </c>
      <c r="B17" s="21" t="s">
        <v>716</v>
      </c>
      <c r="C17" s="41"/>
      <c r="D17" s="14"/>
    </row>
    <row r="18" spans="1:4" ht="23.25" customHeight="1">
      <c r="A18" s="52">
        <v>13</v>
      </c>
      <c r="B18" s="22" t="s">
        <v>717</v>
      </c>
      <c r="C18" s="41"/>
      <c r="D18" s="14"/>
    </row>
    <row r="19" spans="1:4" ht="41.25" customHeight="1">
      <c r="A19" s="52">
        <v>14</v>
      </c>
      <c r="B19" s="21" t="s">
        <v>718</v>
      </c>
      <c r="C19" s="41"/>
      <c r="D19" s="14"/>
    </row>
    <row r="20" spans="1:4" ht="40.9">
      <c r="A20" s="52">
        <v>15</v>
      </c>
      <c r="B20" s="21" t="s">
        <v>719</v>
      </c>
      <c r="C20" s="41"/>
      <c r="D20" s="14"/>
    </row>
    <row r="21" spans="1:4" ht="40.9">
      <c r="A21" s="52">
        <v>16</v>
      </c>
      <c r="B21" s="21" t="s">
        <v>720</v>
      </c>
      <c r="C21" s="41"/>
      <c r="D21" s="14"/>
    </row>
    <row r="22" spans="1:4" ht="40.9">
      <c r="A22" s="52">
        <v>17</v>
      </c>
      <c r="B22" s="21" t="s">
        <v>721</v>
      </c>
      <c r="C22" s="41"/>
      <c r="D22" s="14"/>
    </row>
    <row r="23" spans="1:4" ht="39.6">
      <c r="A23" s="52">
        <v>18</v>
      </c>
      <c r="B23" s="23" t="s">
        <v>722</v>
      </c>
      <c r="C23" s="41"/>
      <c r="D23" s="14"/>
    </row>
    <row r="24" spans="1:4" ht="39.6">
      <c r="A24" s="52">
        <v>19</v>
      </c>
      <c r="B24" s="21" t="s">
        <v>723</v>
      </c>
      <c r="C24" s="41"/>
      <c r="D24" s="14"/>
    </row>
    <row r="25" spans="1:4" ht="43.5" customHeight="1">
      <c r="A25" s="52">
        <v>20</v>
      </c>
      <c r="B25" s="21" t="s">
        <v>724</v>
      </c>
      <c r="C25" s="39"/>
      <c r="D25" s="14"/>
    </row>
    <row r="26" spans="1:4" ht="39.6">
      <c r="A26" s="52">
        <v>21</v>
      </c>
      <c r="B26" s="21" t="s">
        <v>725</v>
      </c>
      <c r="C26" s="39"/>
      <c r="D26" s="14"/>
    </row>
    <row r="27" spans="1:4">
      <c r="A27" s="52">
        <v>22</v>
      </c>
      <c r="B27" s="21" t="s">
        <v>726</v>
      </c>
      <c r="C27" s="39"/>
      <c r="D27" s="14"/>
    </row>
    <row r="28" spans="1:4">
      <c r="A28" s="52">
        <v>23</v>
      </c>
      <c r="B28" s="21" t="s">
        <v>727</v>
      </c>
      <c r="C28" s="39"/>
      <c r="D28" s="14"/>
    </row>
    <row r="29" spans="1:4">
      <c r="A29" s="52">
        <v>24</v>
      </c>
      <c r="B29" s="21" t="s">
        <v>728</v>
      </c>
      <c r="C29" s="39"/>
      <c r="D29" s="14"/>
    </row>
    <row r="30" spans="1:4">
      <c r="A30" s="52">
        <v>25</v>
      </c>
      <c r="B30" s="21" t="s">
        <v>729</v>
      </c>
      <c r="C30" s="39"/>
      <c r="D30" s="14"/>
    </row>
    <row r="31" spans="1:4" ht="26.45">
      <c r="A31" s="52">
        <v>26</v>
      </c>
      <c r="B31" s="21" t="s">
        <v>730</v>
      </c>
      <c r="C31" s="39"/>
      <c r="D31" s="14"/>
    </row>
    <row r="32" spans="1:4" ht="26.45">
      <c r="A32" s="52">
        <v>27</v>
      </c>
      <c r="B32" s="21" t="s">
        <v>731</v>
      </c>
      <c r="C32" s="39"/>
      <c r="D32" s="14"/>
    </row>
    <row r="33" spans="1:4">
      <c r="A33" s="52">
        <v>28</v>
      </c>
      <c r="B33" s="21" t="s">
        <v>732</v>
      </c>
      <c r="C33" s="39"/>
      <c r="D33" s="14"/>
    </row>
    <row r="34" spans="1:4" ht="26.45">
      <c r="A34" s="52">
        <v>29</v>
      </c>
      <c r="B34" s="21" t="s">
        <v>733</v>
      </c>
      <c r="C34" s="39"/>
      <c r="D34" s="14"/>
    </row>
    <row r="35" spans="1:4" ht="26.45">
      <c r="A35" s="52">
        <v>30</v>
      </c>
      <c r="B35" s="24" t="s">
        <v>734</v>
      </c>
      <c r="C35" s="39"/>
      <c r="D35" s="14"/>
    </row>
    <row r="36" spans="1:4" ht="18" customHeight="1">
      <c r="A36" s="274" t="s">
        <v>198</v>
      </c>
      <c r="B36" s="276"/>
      <c r="C36" s="36" t="e">
        <f>(SUM(C6:C35))/((COUNTIF(C6:C35,"&gt;0")*4))</f>
        <v>#DIV/0!</v>
      </c>
      <c r="D36" s="16"/>
    </row>
  </sheetData>
  <mergeCells count="5">
    <mergeCell ref="A1:D1"/>
    <mergeCell ref="A2:D2"/>
    <mergeCell ref="A3:D3"/>
    <mergeCell ref="A4:D4"/>
    <mergeCell ref="A36:B36"/>
  </mergeCells>
  <dataValidations count="1">
    <dataValidation type="decimal" allowBlank="1" showInputMessage="1" showErrorMessage="1" sqref="C6:C35" xr:uid="{00000000-0002-0000-1300-000000000000}">
      <formula1>0</formula1>
      <formula2>4</formula2>
    </dataValidation>
  </dataValidations>
  <printOptions horizontalCentered="1"/>
  <pageMargins left="0.27559055118110237" right="0.27559055118110237" top="0.55118110236220474" bottom="0.31496062992125984" header="0.51181102362204722" footer="0.23622047244094491"/>
  <pageSetup scale="73" orientation="portrait" r:id="rId1"/>
  <headerFooter alignWithMargins="0"/>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22AAE-CF12-4BC8-B626-07E1F0F0F202}">
  <sheetPr codeName="Planilha9">
    <tabColor rgb="FF002060"/>
    <pageSetUpPr fitToPage="1"/>
  </sheetPr>
  <dimension ref="A1:H23"/>
  <sheetViews>
    <sheetView showGridLines="0" zoomScale="80" zoomScaleNormal="80" workbookViewId="0">
      <pane xSplit="1" ySplit="10" topLeftCell="B11" activePane="bottomRight" state="frozen"/>
      <selection pane="bottomRight" activeCell="F9" sqref="F9:G9"/>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0.7109375" customWidth="1"/>
    <col min="5" max="6" width="5.7109375" customWidth="1"/>
    <col min="7" max="7" width="40.7109375" customWidth="1"/>
    <col min="8" max="8" width="8.7109375" style="80" customWidth="1"/>
  </cols>
  <sheetData>
    <row r="1" spans="1:8" ht="49.9" customHeight="1">
      <c r="A1" s="260" t="s">
        <v>152</v>
      </c>
      <c r="B1" s="261"/>
      <c r="C1" s="261"/>
      <c r="D1" s="261"/>
      <c r="E1" s="261"/>
      <c r="F1" s="261"/>
      <c r="G1" s="262"/>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(SUM(E11:E20))/((COUNTIF(E11:E20,"&lt;&gt;NA")*4))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112</v>
      </c>
      <c r="G10" s="226"/>
    </row>
    <row r="11" spans="1:8" ht="120" customHeight="1">
      <c r="A11" s="1">
        <v>1</v>
      </c>
      <c r="B11" s="78" t="s">
        <v>153</v>
      </c>
      <c r="C11" s="85" t="s">
        <v>154</v>
      </c>
      <c r="D11" s="116" t="s">
        <v>155</v>
      </c>
      <c r="E11" s="185">
        <v>4</v>
      </c>
      <c r="F11" s="256"/>
      <c r="G11" s="257"/>
    </row>
    <row r="12" spans="1:8" ht="120" customHeight="1">
      <c r="A12" s="1">
        <v>2</v>
      </c>
      <c r="B12" s="78" t="s">
        <v>153</v>
      </c>
      <c r="C12" s="85" t="s">
        <v>156</v>
      </c>
      <c r="D12" s="116" t="s">
        <v>157</v>
      </c>
      <c r="E12" s="185">
        <v>4</v>
      </c>
      <c r="F12" s="256"/>
      <c r="G12" s="257"/>
    </row>
    <row r="13" spans="1:8" ht="120" customHeight="1">
      <c r="A13" s="1">
        <v>3</v>
      </c>
      <c r="B13" s="78" t="s">
        <v>153</v>
      </c>
      <c r="C13" s="83" t="s">
        <v>158</v>
      </c>
      <c r="D13" s="116" t="s">
        <v>159</v>
      </c>
      <c r="E13" s="185">
        <v>4</v>
      </c>
      <c r="F13" s="256"/>
      <c r="G13" s="257"/>
    </row>
    <row r="14" spans="1:8" ht="150" customHeight="1">
      <c r="A14" s="1">
        <v>4</v>
      </c>
      <c r="B14" s="78" t="s">
        <v>153</v>
      </c>
      <c r="C14" s="87" t="s">
        <v>160</v>
      </c>
      <c r="D14" s="116" t="s">
        <v>161</v>
      </c>
      <c r="E14" s="185">
        <v>4</v>
      </c>
      <c r="F14" s="256"/>
      <c r="G14" s="257"/>
    </row>
    <row r="15" spans="1:8" ht="139.9" customHeight="1">
      <c r="A15" s="1"/>
      <c r="B15" s="78" t="s">
        <v>153</v>
      </c>
      <c r="C15" s="85" t="s">
        <v>162</v>
      </c>
      <c r="D15" s="116" t="s">
        <v>163</v>
      </c>
      <c r="E15" s="185">
        <v>4</v>
      </c>
      <c r="F15" s="256"/>
      <c r="G15" s="257"/>
    </row>
    <row r="16" spans="1:8" ht="139.9" customHeight="1">
      <c r="A16" s="1">
        <v>5</v>
      </c>
      <c r="B16" s="78" t="s">
        <v>153</v>
      </c>
      <c r="C16" s="85" t="s">
        <v>164</v>
      </c>
      <c r="D16" s="116" t="s">
        <v>165</v>
      </c>
      <c r="E16" s="185">
        <v>4</v>
      </c>
      <c r="F16" s="256"/>
      <c r="G16" s="257"/>
    </row>
    <row r="17" spans="1:7" ht="120" customHeight="1">
      <c r="A17" s="1">
        <v>6</v>
      </c>
      <c r="B17" s="78" t="s">
        <v>153</v>
      </c>
      <c r="C17" s="85" t="s">
        <v>166</v>
      </c>
      <c r="D17" s="116" t="s">
        <v>167</v>
      </c>
      <c r="E17" s="185">
        <v>4</v>
      </c>
      <c r="F17" s="256"/>
      <c r="G17" s="257"/>
    </row>
    <row r="18" spans="1:7" ht="120" customHeight="1">
      <c r="A18" s="1">
        <v>5</v>
      </c>
      <c r="B18" s="78" t="s">
        <v>153</v>
      </c>
      <c r="C18" s="83" t="s">
        <v>168</v>
      </c>
      <c r="D18" s="116" t="s">
        <v>169</v>
      </c>
      <c r="E18" s="185">
        <v>4</v>
      </c>
      <c r="F18" s="256"/>
      <c r="G18" s="257"/>
    </row>
    <row r="19" spans="1:7" ht="120" customHeight="1">
      <c r="A19" s="1">
        <v>7</v>
      </c>
      <c r="B19" s="78" t="s">
        <v>153</v>
      </c>
      <c r="C19" s="85" t="s">
        <v>170</v>
      </c>
      <c r="D19" s="116" t="s">
        <v>171</v>
      </c>
      <c r="E19" s="185">
        <v>4</v>
      </c>
      <c r="F19" s="256"/>
      <c r="G19" s="257"/>
    </row>
    <row r="20" spans="1:7" ht="120" customHeight="1">
      <c r="A20" s="1">
        <v>8</v>
      </c>
      <c r="B20" s="78" t="s">
        <v>153</v>
      </c>
      <c r="C20" s="85" t="s">
        <v>172</v>
      </c>
      <c r="D20" s="116" t="s">
        <v>173</v>
      </c>
      <c r="E20" s="185">
        <v>4</v>
      </c>
      <c r="F20" s="256"/>
      <c r="G20" s="257"/>
    </row>
    <row r="21" spans="1:7" s="80" customFormat="1" ht="15" customHeight="1">
      <c r="A21"/>
      <c r="B21"/>
      <c r="C21"/>
      <c r="D21"/>
      <c r="E21"/>
      <c r="F21"/>
      <c r="G21"/>
    </row>
    <row r="22" spans="1:7" s="80" customFormat="1" ht="24.95" customHeight="1">
      <c r="A22"/>
      <c r="B22"/>
      <c r="C22"/>
      <c r="D22"/>
      <c r="E22"/>
      <c r="F22"/>
      <c r="G22"/>
    </row>
    <row r="23" spans="1:7" s="80" customFormat="1" ht="14.25" customHeight="1">
      <c r="A23"/>
      <c r="B23"/>
      <c r="C23"/>
      <c r="D23"/>
      <c r="E23"/>
      <c r="F23"/>
      <c r="G23"/>
    </row>
  </sheetData>
  <dataConsolidate/>
  <mergeCells count="18">
    <mergeCell ref="F10:G10"/>
    <mergeCell ref="F9:G9"/>
    <mergeCell ref="F20:G20"/>
    <mergeCell ref="F11:G11"/>
    <mergeCell ref="F12:G12"/>
    <mergeCell ref="F13:G13"/>
    <mergeCell ref="F14:G14"/>
    <mergeCell ref="F15:G15"/>
    <mergeCell ref="F16:G16"/>
    <mergeCell ref="F17:G17"/>
    <mergeCell ref="F18:G18"/>
    <mergeCell ref="F19:G19"/>
    <mergeCell ref="A1:G1"/>
    <mergeCell ref="A3:G3"/>
    <mergeCell ref="C9:D9"/>
    <mergeCell ref="A4:B7"/>
    <mergeCell ref="C4:E7"/>
    <mergeCell ref="F4:G4"/>
  </mergeCells>
  <dataValidations count="2">
    <dataValidation type="decimal" allowBlank="1" showInputMessage="1" showErrorMessage="1" sqref="F13:F20" xr:uid="{6CFE3957-0B01-4BEE-AC79-FAC70E61484D}">
      <formula1>0</formula1>
      <formula2>4</formula2>
    </dataValidation>
    <dataValidation type="list" allowBlank="1" showInputMessage="1" showErrorMessage="1" sqref="E11:E20" xr:uid="{45E250C3-0A5C-4FAC-A073-1C3127F2A0E2}">
      <formula1>$H$3:$H$8</formula1>
    </dataValidation>
  </dataValidations>
  <printOptions horizontalCentered="1"/>
  <pageMargins left="0.27559055118110237" right="0.27559055118110237" top="0.59055118110236227" bottom="0.59055118110236227" header="0.35433070866141736" footer="0.27559055118110237"/>
  <pageSetup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11">
    <tabColor rgb="FF92D050"/>
  </sheetPr>
  <dimension ref="A1:F18"/>
  <sheetViews>
    <sheetView showGridLines="0" topLeftCell="A13" zoomScaleNormal="100" zoomScaleSheetLayoutView="90" workbookViewId="0">
      <selection activeCell="H7" sqref="H7"/>
    </sheetView>
  </sheetViews>
  <sheetFormatPr defaultRowHeight="13.15"/>
  <cols>
    <col min="1" max="1" width="4.140625" customWidth="1"/>
    <col min="2" max="2" width="8.5703125" customWidth="1"/>
    <col min="3" max="3" width="56.5703125" customWidth="1"/>
    <col min="4" max="4" width="8.42578125" customWidth="1"/>
    <col min="5" max="5" width="38.140625" customWidth="1"/>
    <col min="8" max="8" width="9.140625" customWidth="1"/>
  </cols>
  <sheetData>
    <row r="1" spans="1:6" ht="18.75" customHeight="1">
      <c r="A1" s="263" t="s">
        <v>174</v>
      </c>
      <c r="B1" s="263"/>
      <c r="C1" s="263"/>
      <c r="D1" s="263"/>
      <c r="E1" s="263"/>
    </row>
    <row r="2" spans="1:6" s="2" customFormat="1" ht="11.25" customHeight="1">
      <c r="A2" s="264" t="s">
        <v>94</v>
      </c>
      <c r="B2" s="265"/>
      <c r="C2" s="265"/>
      <c r="D2" s="265"/>
      <c r="E2" s="266"/>
      <c r="F2" s="51"/>
    </row>
    <row r="3" spans="1:6" ht="12" customHeight="1">
      <c r="A3" s="267" t="s">
        <v>175</v>
      </c>
      <c r="B3" s="268"/>
      <c r="C3" s="268"/>
      <c r="D3" s="268"/>
      <c r="E3" s="269"/>
    </row>
    <row r="4" spans="1:6" ht="18.75" customHeight="1">
      <c r="A4" s="270" t="s">
        <v>176</v>
      </c>
      <c r="B4" s="271"/>
      <c r="C4" s="272"/>
      <c r="D4" s="272"/>
      <c r="E4" s="273"/>
    </row>
    <row r="5" spans="1:6" ht="14.25" customHeight="1">
      <c r="A5" s="17" t="s">
        <v>177</v>
      </c>
      <c r="B5" s="18" t="s">
        <v>178</v>
      </c>
      <c r="C5" s="18" t="s">
        <v>179</v>
      </c>
      <c r="D5" s="17" t="s">
        <v>180</v>
      </c>
      <c r="E5" s="17" t="s">
        <v>181</v>
      </c>
    </row>
    <row r="6" spans="1:6" ht="72">
      <c r="A6" s="52">
        <v>1</v>
      </c>
      <c r="B6" s="52" t="s">
        <v>182</v>
      </c>
      <c r="C6" s="61" t="s">
        <v>183</v>
      </c>
      <c r="D6" s="1"/>
      <c r="E6" s="14"/>
    </row>
    <row r="7" spans="1:6" ht="86.45">
      <c r="A7" s="52">
        <v>2</v>
      </c>
      <c r="B7" s="52" t="s">
        <v>182</v>
      </c>
      <c r="C7" s="61" t="s">
        <v>184</v>
      </c>
      <c r="D7" s="1"/>
      <c r="E7" s="14"/>
    </row>
    <row r="8" spans="1:6" s="4" customFormat="1" ht="28.9">
      <c r="A8" s="52">
        <v>3</v>
      </c>
      <c r="B8" s="46" t="s">
        <v>182</v>
      </c>
      <c r="C8" s="49" t="s">
        <v>185</v>
      </c>
      <c r="D8" s="62"/>
      <c r="E8" s="55"/>
    </row>
    <row r="9" spans="1:6" s="4" customFormat="1" ht="57.6">
      <c r="A9" s="52">
        <v>4</v>
      </c>
      <c r="B9" s="46" t="s">
        <v>182</v>
      </c>
      <c r="C9" s="49" t="s">
        <v>186</v>
      </c>
      <c r="D9" s="62"/>
      <c r="E9" s="55"/>
    </row>
    <row r="10" spans="1:6" s="4" customFormat="1" ht="43.15">
      <c r="A10" s="52">
        <v>5</v>
      </c>
      <c r="B10" s="52" t="s">
        <v>182</v>
      </c>
      <c r="C10" s="61" t="s">
        <v>187</v>
      </c>
      <c r="D10" s="62"/>
      <c r="E10" s="55"/>
    </row>
    <row r="11" spans="1:6" ht="72">
      <c r="A11" s="52">
        <v>6</v>
      </c>
      <c r="B11" s="52" t="s">
        <v>182</v>
      </c>
      <c r="C11" s="49" t="s">
        <v>188</v>
      </c>
      <c r="D11" s="1"/>
      <c r="E11" s="14"/>
    </row>
    <row r="12" spans="1:6" ht="27" customHeight="1">
      <c r="A12" s="52">
        <v>7</v>
      </c>
      <c r="B12" s="52" t="s">
        <v>189</v>
      </c>
      <c r="C12" s="61" t="s">
        <v>190</v>
      </c>
      <c r="D12" s="1"/>
      <c r="E12" s="14"/>
    </row>
    <row r="13" spans="1:6" ht="27" customHeight="1">
      <c r="A13" s="52">
        <v>8</v>
      </c>
      <c r="B13" s="46" t="s">
        <v>189</v>
      </c>
      <c r="C13" s="49" t="s">
        <v>191</v>
      </c>
      <c r="D13" s="1"/>
      <c r="E13" s="14"/>
    </row>
    <row r="14" spans="1:6" ht="43.15">
      <c r="A14" s="52">
        <v>9</v>
      </c>
      <c r="B14" s="46" t="s">
        <v>189</v>
      </c>
      <c r="C14" s="49" t="s">
        <v>192</v>
      </c>
      <c r="D14" s="1"/>
      <c r="E14" s="14"/>
    </row>
    <row r="15" spans="1:6" ht="43.15">
      <c r="A15" s="52">
        <v>10</v>
      </c>
      <c r="B15" s="46" t="s">
        <v>193</v>
      </c>
      <c r="C15" s="49" t="s">
        <v>194</v>
      </c>
      <c r="D15" s="1"/>
      <c r="E15" s="14"/>
    </row>
    <row r="16" spans="1:6" ht="43.15">
      <c r="A16" s="52">
        <v>11</v>
      </c>
      <c r="B16" s="52" t="s">
        <v>193</v>
      </c>
      <c r="C16" s="61" t="s">
        <v>195</v>
      </c>
      <c r="D16" s="1"/>
      <c r="E16" s="14"/>
    </row>
    <row r="17" spans="1:5" ht="43.15">
      <c r="A17" s="52">
        <v>12</v>
      </c>
      <c r="B17" s="52" t="s">
        <v>196</v>
      </c>
      <c r="C17" s="61" t="s">
        <v>197</v>
      </c>
      <c r="D17" s="1"/>
      <c r="E17" s="14"/>
    </row>
    <row r="18" spans="1:5" ht="18" customHeight="1">
      <c r="A18" s="274" t="s">
        <v>198</v>
      </c>
      <c r="B18" s="275"/>
      <c r="C18" s="276"/>
      <c r="D18" s="15" t="e">
        <f>(SUM(D6:D17))/((COUNTIF(D6:D17,"&gt;0")*4))</f>
        <v>#DIV/0!</v>
      </c>
      <c r="E18" s="16"/>
    </row>
  </sheetData>
  <mergeCells count="5">
    <mergeCell ref="A1:E1"/>
    <mergeCell ref="A2:E2"/>
    <mergeCell ref="A3:E3"/>
    <mergeCell ref="A4:E4"/>
    <mergeCell ref="A18:C18"/>
  </mergeCells>
  <dataValidations count="1">
    <dataValidation type="decimal" allowBlank="1" showInputMessage="1" showErrorMessage="1" sqref="D6:D17" xr:uid="{00000000-0002-0000-0400-000000000000}">
      <formula1>0</formula1>
      <formula2>4</formula2>
    </dataValidation>
  </dataValidations>
  <printOptions horizontalCentered="1"/>
  <pageMargins left="0.27559055118110237" right="0.27559055118110237" top="0.55118110236220474" bottom="0.31496062992125984" header="0.51181102362204722" footer="0.23622047244094491"/>
  <pageSetup scale="83"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CDF12-2438-4CCB-B3B7-B32AE57CE50B}">
  <sheetPr codeName="Planilha12">
    <tabColor rgb="FF002060"/>
    <pageSetUpPr fitToPage="1"/>
  </sheetPr>
  <dimension ref="A1:H22"/>
  <sheetViews>
    <sheetView showGridLines="0" zoomScale="90" zoomScaleNormal="90" workbookViewId="0">
      <pane xSplit="1" ySplit="10" topLeftCell="B11" activePane="bottomRight" state="frozen"/>
      <selection pane="bottomRight" activeCell="F9" sqref="F9:G9"/>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0.7109375" customWidth="1"/>
    <col min="5" max="6" width="5.7109375" customWidth="1"/>
    <col min="7" max="7" width="40.7109375" customWidth="1"/>
    <col min="8" max="8" width="8.7109375" style="80" customWidth="1"/>
  </cols>
  <sheetData>
    <row r="1" spans="1:8" s="96" customFormat="1" ht="49.9" customHeight="1">
      <c r="A1" s="227" t="s">
        <v>199</v>
      </c>
      <c r="B1" s="228"/>
      <c r="C1" s="228"/>
      <c r="D1" s="228"/>
      <c r="E1" s="228"/>
      <c r="F1" s="228"/>
      <c r="G1" s="229"/>
      <c r="H1" s="95"/>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(SUM(E11:E19))/((COUNTIF(E11:E19,"&lt;&gt;NA")*4))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143</v>
      </c>
      <c r="G10" s="226"/>
    </row>
    <row r="11" spans="1:8" ht="100.15" customHeight="1">
      <c r="A11" s="1">
        <v>1</v>
      </c>
      <c r="B11" s="78" t="s">
        <v>200</v>
      </c>
      <c r="C11" s="87" t="s">
        <v>201</v>
      </c>
      <c r="D11" s="116" t="s">
        <v>202</v>
      </c>
      <c r="E11" s="185">
        <v>4</v>
      </c>
      <c r="F11" s="256"/>
      <c r="G11" s="257"/>
    </row>
    <row r="12" spans="1:8" ht="100.15" customHeight="1">
      <c r="A12" s="1">
        <v>2</v>
      </c>
      <c r="B12" s="78" t="s">
        <v>200</v>
      </c>
      <c r="C12" s="87" t="s">
        <v>203</v>
      </c>
      <c r="D12" s="116" t="s">
        <v>204</v>
      </c>
      <c r="E12" s="185">
        <v>4</v>
      </c>
      <c r="F12" s="256"/>
      <c r="G12" s="257"/>
    </row>
    <row r="13" spans="1:8" ht="105" customHeight="1">
      <c r="A13" s="1">
        <v>2</v>
      </c>
      <c r="B13" s="78" t="s">
        <v>200</v>
      </c>
      <c r="C13" s="88" t="s">
        <v>205</v>
      </c>
      <c r="D13" s="116" t="s">
        <v>206</v>
      </c>
      <c r="E13" s="185">
        <v>4</v>
      </c>
      <c r="F13" s="256"/>
      <c r="G13" s="257"/>
    </row>
    <row r="14" spans="1:8" ht="100.15" customHeight="1">
      <c r="A14" s="1">
        <v>3</v>
      </c>
      <c r="B14" s="78" t="s">
        <v>200</v>
      </c>
      <c r="C14" s="88" t="s">
        <v>207</v>
      </c>
      <c r="D14" s="116" t="s">
        <v>208</v>
      </c>
      <c r="E14" s="185">
        <v>4</v>
      </c>
      <c r="F14" s="256"/>
      <c r="G14" s="257"/>
    </row>
    <row r="15" spans="1:8" ht="100.15" customHeight="1">
      <c r="A15" s="1">
        <v>4</v>
      </c>
      <c r="B15" s="78" t="s">
        <v>200</v>
      </c>
      <c r="C15" s="88" t="s">
        <v>209</v>
      </c>
      <c r="D15" s="116" t="s">
        <v>210</v>
      </c>
      <c r="E15" s="185">
        <v>4</v>
      </c>
      <c r="F15" s="256"/>
      <c r="G15" s="257"/>
    </row>
    <row r="16" spans="1:8" ht="109.9" customHeight="1">
      <c r="A16" s="1">
        <v>5</v>
      </c>
      <c r="B16" s="78" t="s">
        <v>200</v>
      </c>
      <c r="C16" s="88" t="s">
        <v>211</v>
      </c>
      <c r="D16" s="116" t="s">
        <v>212</v>
      </c>
      <c r="E16" s="185">
        <v>4</v>
      </c>
      <c r="F16" s="256"/>
      <c r="G16" s="257"/>
    </row>
    <row r="17" spans="1:7" ht="139.9" customHeight="1">
      <c r="A17" s="1">
        <v>6</v>
      </c>
      <c r="B17" s="78" t="s">
        <v>200</v>
      </c>
      <c r="C17" s="88" t="s">
        <v>213</v>
      </c>
      <c r="D17" s="116" t="s">
        <v>214</v>
      </c>
      <c r="E17" s="185">
        <v>4</v>
      </c>
      <c r="F17" s="256"/>
      <c r="G17" s="257"/>
    </row>
    <row r="18" spans="1:7" ht="130.15" customHeight="1">
      <c r="A18" s="1">
        <v>7</v>
      </c>
      <c r="B18" s="78" t="s">
        <v>200</v>
      </c>
      <c r="C18" s="88" t="s">
        <v>215</v>
      </c>
      <c r="D18" s="116" t="s">
        <v>216</v>
      </c>
      <c r="E18" s="185">
        <v>4</v>
      </c>
      <c r="F18" s="256"/>
      <c r="G18" s="257"/>
    </row>
    <row r="19" spans="1:7" ht="100.15" customHeight="1">
      <c r="A19" s="1">
        <v>8</v>
      </c>
      <c r="B19" s="78" t="s">
        <v>200</v>
      </c>
      <c r="C19" s="88" t="s">
        <v>217</v>
      </c>
      <c r="D19" s="116" t="s">
        <v>218</v>
      </c>
      <c r="E19" s="185">
        <v>4</v>
      </c>
      <c r="F19" s="256"/>
      <c r="G19" s="257"/>
    </row>
    <row r="20" spans="1:7" s="80" customFormat="1" ht="15" customHeight="1">
      <c r="A20"/>
      <c r="B20"/>
      <c r="C20"/>
      <c r="D20"/>
      <c r="E20"/>
      <c r="F20"/>
      <c r="G20"/>
    </row>
    <row r="21" spans="1:7" s="80" customFormat="1" ht="24.95" customHeight="1">
      <c r="A21"/>
      <c r="B21"/>
      <c r="C21"/>
      <c r="D21"/>
      <c r="E21"/>
      <c r="F21"/>
      <c r="G21"/>
    </row>
    <row r="22" spans="1:7" s="80" customFormat="1" ht="14.25" customHeight="1">
      <c r="A22"/>
      <c r="B22"/>
      <c r="C22"/>
      <c r="D22"/>
      <c r="E22"/>
      <c r="F22"/>
      <c r="G22"/>
    </row>
  </sheetData>
  <dataConsolidate/>
  <mergeCells count="17">
    <mergeCell ref="F15:G15"/>
    <mergeCell ref="F16:G16"/>
    <mergeCell ref="F17:G17"/>
    <mergeCell ref="F18:G18"/>
    <mergeCell ref="F19:G19"/>
    <mergeCell ref="A1:G1"/>
    <mergeCell ref="A3:G3"/>
    <mergeCell ref="C9:D9"/>
    <mergeCell ref="A4:B7"/>
    <mergeCell ref="C4:E7"/>
    <mergeCell ref="F4:G4"/>
    <mergeCell ref="F9:G9"/>
    <mergeCell ref="F10:G10"/>
    <mergeCell ref="F11:G11"/>
    <mergeCell ref="F12:G12"/>
    <mergeCell ref="F13:G13"/>
    <mergeCell ref="F14:G14"/>
  </mergeCells>
  <dataValidations count="1">
    <dataValidation type="list" allowBlank="1" showInputMessage="1" showErrorMessage="1" sqref="E11:E19" xr:uid="{DF5AF850-41D9-4BBB-AF35-C37B6DE53B36}">
      <formula1>$H$3:$H$8</formula1>
    </dataValidation>
  </dataValidations>
  <printOptions horizontalCentered="1"/>
  <pageMargins left="0.27559055118110237" right="0.27559055118110237" top="0.59055118110236227" bottom="0.59055118110236227" header="0.35433070866141736" footer="0.27559055118110237"/>
  <pageSetup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FE71A-8BD3-4AC0-A003-6BD67801E64E}">
  <sheetPr codeName="Planilha17">
    <tabColor rgb="FF002060"/>
    <pageSetUpPr fitToPage="1"/>
  </sheetPr>
  <dimension ref="A1:H19"/>
  <sheetViews>
    <sheetView showGridLines="0" zoomScale="90" zoomScaleNormal="90" workbookViewId="0">
      <pane xSplit="1" ySplit="10" topLeftCell="B15" activePane="bottomRight" state="frozen"/>
      <selection pane="bottomRight" activeCell="F9" sqref="F9:G9"/>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5.7109375" customWidth="1"/>
    <col min="5" max="6" width="5.7109375" customWidth="1"/>
    <col min="7" max="7" width="40.7109375" customWidth="1"/>
    <col min="8" max="8" width="8.7109375" style="80" customWidth="1"/>
  </cols>
  <sheetData>
    <row r="1" spans="1:8" ht="49.9" customHeight="1">
      <c r="A1" s="260" t="s">
        <v>219</v>
      </c>
      <c r="B1" s="261"/>
      <c r="C1" s="261"/>
      <c r="D1" s="261"/>
      <c r="E1" s="261"/>
      <c r="F1" s="261"/>
      <c r="G1" s="262"/>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(SUM(E11:E16))/((COUNTIF(E11:E16,"&lt;&gt;NA")*4))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143</v>
      </c>
      <c r="G10" s="226"/>
    </row>
    <row r="11" spans="1:8" ht="100.15" customHeight="1">
      <c r="A11" s="1">
        <v>1</v>
      </c>
      <c r="B11" s="78" t="s">
        <v>220</v>
      </c>
      <c r="C11" s="83" t="s">
        <v>221</v>
      </c>
      <c r="D11" s="116" t="s">
        <v>222</v>
      </c>
      <c r="E11" s="185">
        <v>4</v>
      </c>
      <c r="F11" s="256"/>
      <c r="G11" s="257"/>
    </row>
    <row r="12" spans="1:8" ht="100.15" customHeight="1">
      <c r="A12" s="1">
        <v>2</v>
      </c>
      <c r="B12" s="78" t="s">
        <v>220</v>
      </c>
      <c r="C12" s="83" t="s">
        <v>223</v>
      </c>
      <c r="D12" s="116" t="s">
        <v>224</v>
      </c>
      <c r="E12" s="185">
        <v>4</v>
      </c>
      <c r="F12" s="256"/>
      <c r="G12" s="257"/>
    </row>
    <row r="13" spans="1:8" ht="100.15" customHeight="1">
      <c r="A13" s="1">
        <v>3</v>
      </c>
      <c r="B13" s="78" t="s">
        <v>220</v>
      </c>
      <c r="C13" s="87" t="s">
        <v>225</v>
      </c>
      <c r="D13" s="116" t="s">
        <v>226</v>
      </c>
      <c r="E13" s="185">
        <v>4</v>
      </c>
      <c r="F13" s="256"/>
      <c r="G13" s="257"/>
    </row>
    <row r="14" spans="1:8" ht="100.15" customHeight="1">
      <c r="A14" s="1">
        <v>4</v>
      </c>
      <c r="B14" s="78" t="s">
        <v>220</v>
      </c>
      <c r="C14" s="83" t="s">
        <v>227</v>
      </c>
      <c r="D14" s="116" t="s">
        <v>228</v>
      </c>
      <c r="E14" s="185">
        <v>4</v>
      </c>
      <c r="F14" s="256"/>
      <c r="G14" s="257"/>
    </row>
    <row r="15" spans="1:8" ht="100.15" customHeight="1">
      <c r="A15" s="1">
        <v>5</v>
      </c>
      <c r="B15" s="78" t="s">
        <v>220</v>
      </c>
      <c r="C15" s="83" t="s">
        <v>229</v>
      </c>
      <c r="D15" s="116" t="s">
        <v>230</v>
      </c>
      <c r="E15" s="185">
        <v>4</v>
      </c>
      <c r="F15" s="256"/>
      <c r="G15" s="257"/>
    </row>
    <row r="16" spans="1:8" ht="100.15" customHeight="1">
      <c r="A16" s="1">
        <v>6</v>
      </c>
      <c r="B16" s="78" t="s">
        <v>220</v>
      </c>
      <c r="C16" s="83" t="s">
        <v>231</v>
      </c>
      <c r="D16" s="116" t="s">
        <v>232</v>
      </c>
      <c r="E16" s="185">
        <v>4</v>
      </c>
      <c r="F16" s="256"/>
      <c r="G16" s="257"/>
    </row>
    <row r="17" spans="1:7" s="80" customFormat="1" ht="15" customHeight="1">
      <c r="A17"/>
      <c r="B17"/>
      <c r="C17"/>
      <c r="D17"/>
      <c r="E17"/>
      <c r="F17"/>
      <c r="G17"/>
    </row>
    <row r="18" spans="1:7" s="80" customFormat="1" ht="24.95" customHeight="1">
      <c r="A18"/>
      <c r="B18"/>
      <c r="C18"/>
      <c r="D18"/>
      <c r="E18"/>
      <c r="F18"/>
      <c r="G18"/>
    </row>
    <row r="19" spans="1:7" s="80" customFormat="1" ht="14.25" customHeight="1">
      <c r="A19"/>
      <c r="B19"/>
      <c r="C19"/>
      <c r="D19"/>
      <c r="E19"/>
      <c r="F19"/>
      <c r="G19"/>
    </row>
  </sheetData>
  <dataConsolidate/>
  <mergeCells count="14">
    <mergeCell ref="A1:G1"/>
    <mergeCell ref="A3:G3"/>
    <mergeCell ref="C9:D9"/>
    <mergeCell ref="F15:G15"/>
    <mergeCell ref="F16:G16"/>
    <mergeCell ref="A4:B7"/>
    <mergeCell ref="C4:E7"/>
    <mergeCell ref="F10:G10"/>
    <mergeCell ref="F11:G11"/>
    <mergeCell ref="F12:G12"/>
    <mergeCell ref="F13:G13"/>
    <mergeCell ref="F14:G14"/>
    <mergeCell ref="F4:G4"/>
    <mergeCell ref="F9:G9"/>
  </mergeCells>
  <dataValidations count="1">
    <dataValidation type="list" allowBlank="1" showInputMessage="1" showErrorMessage="1" sqref="E11:E16" xr:uid="{F102FF4C-FDEE-4C39-A38A-CC7C93FE7342}">
      <formula1>$H$3:$H$8</formula1>
    </dataValidation>
  </dataValidations>
  <printOptions horizontalCentered="1"/>
  <pageMargins left="0.27559055118110237" right="0.27559055118110237" top="0.59055118110236227" bottom="0.59055118110236227" header="0.35433070866141736" footer="0.27559055118110237"/>
  <pageSetup scale="7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FFA9A-49BF-4AD0-8A86-377A9A801E3F}">
  <sheetPr codeName="Planilha15">
    <tabColor rgb="FF002060"/>
    <pageSetUpPr fitToPage="1"/>
  </sheetPr>
  <dimension ref="A1:H18"/>
  <sheetViews>
    <sheetView showGridLines="0" zoomScale="90" zoomScaleNormal="90" workbookViewId="0">
      <pane xSplit="1" ySplit="10" topLeftCell="B15" activePane="bottomRight" state="frozen"/>
      <selection pane="bottomRight" activeCell="K22" sqref="K22"/>
      <selection pane="bottomLeft" activeCell="A7" sqref="A7"/>
      <selection pane="topRight" activeCell="B1" sqref="B1"/>
    </sheetView>
  </sheetViews>
  <sheetFormatPr defaultColWidth="9.140625" defaultRowHeight="13.15"/>
  <cols>
    <col min="1" max="1" width="3.7109375" customWidth="1"/>
    <col min="2" max="2" width="16.7109375" customWidth="1"/>
    <col min="3" max="3" width="35.7109375" customWidth="1"/>
    <col min="4" max="4" width="40.7109375" customWidth="1"/>
    <col min="5" max="6" width="5.7109375" customWidth="1"/>
    <col min="7" max="7" width="40.7109375" customWidth="1"/>
    <col min="8" max="8" width="8.7109375" style="80" customWidth="1"/>
  </cols>
  <sheetData>
    <row r="1" spans="1:8" s="96" customFormat="1" ht="49.9" customHeight="1">
      <c r="A1" s="227" t="s">
        <v>233</v>
      </c>
      <c r="B1" s="228"/>
      <c r="C1" s="228"/>
      <c r="D1" s="228"/>
      <c r="E1" s="228"/>
      <c r="F1" s="228"/>
      <c r="G1" s="229"/>
      <c r="H1" s="95"/>
    </row>
    <row r="2" spans="1:8" s="2" customFormat="1" ht="15" customHeight="1">
      <c r="A2" s="106" t="s">
        <v>94</v>
      </c>
      <c r="B2" s="107"/>
      <c r="C2" s="107"/>
      <c r="D2" s="107"/>
      <c r="E2" s="107"/>
      <c r="F2" s="107"/>
      <c r="G2" s="108"/>
      <c r="H2" s="81"/>
    </row>
    <row r="3" spans="1:8" ht="19.899999999999999" customHeight="1">
      <c r="A3" s="230" t="s">
        <v>95</v>
      </c>
      <c r="B3" s="231"/>
      <c r="C3" s="231"/>
      <c r="D3" s="231"/>
      <c r="E3" s="231"/>
      <c r="F3" s="231"/>
      <c r="G3" s="232"/>
      <c r="H3" s="175">
        <v>0</v>
      </c>
    </row>
    <row r="4" spans="1:8" ht="15" customHeight="1">
      <c r="A4" s="238" t="s">
        <v>96</v>
      </c>
      <c r="B4" s="239"/>
      <c r="C4" s="244"/>
      <c r="D4" s="245"/>
      <c r="E4" s="246"/>
      <c r="F4" s="238" t="s">
        <v>97</v>
      </c>
      <c r="G4" s="253"/>
      <c r="H4" s="176">
        <v>1</v>
      </c>
    </row>
    <row r="5" spans="1:8" ht="15" customHeight="1">
      <c r="A5" s="240"/>
      <c r="B5" s="241"/>
      <c r="C5" s="247"/>
      <c r="D5" s="248"/>
      <c r="E5" s="249"/>
      <c r="F5" s="110"/>
      <c r="G5" s="109" t="s">
        <v>98</v>
      </c>
      <c r="H5" s="175">
        <v>2</v>
      </c>
    </row>
    <row r="6" spans="1:8" ht="15" customHeight="1">
      <c r="A6" s="240"/>
      <c r="B6" s="241"/>
      <c r="C6" s="247"/>
      <c r="D6" s="248"/>
      <c r="E6" s="249"/>
      <c r="F6" s="110"/>
      <c r="G6" s="109" t="s">
        <v>99</v>
      </c>
      <c r="H6" s="175">
        <v>3</v>
      </c>
    </row>
    <row r="7" spans="1:8" ht="15" customHeight="1">
      <c r="A7" s="242"/>
      <c r="B7" s="243"/>
      <c r="C7" s="250"/>
      <c r="D7" s="251"/>
      <c r="E7" s="252"/>
      <c r="F7" s="113"/>
      <c r="G7" s="109" t="s">
        <v>100</v>
      </c>
      <c r="H7" s="175">
        <v>4</v>
      </c>
    </row>
    <row r="8" spans="1:8" ht="30" customHeight="1">
      <c r="A8" s="111" t="s">
        <v>101</v>
      </c>
      <c r="B8" s="112"/>
      <c r="C8" s="104"/>
      <c r="D8" s="104"/>
      <c r="E8" s="105"/>
      <c r="F8" s="114">
        <f>(SUM(E11:E15))/((COUNTIF(E11:E15,"&lt;&gt;NA")*4))</f>
        <v>1</v>
      </c>
      <c r="G8" s="115" t="s">
        <v>102</v>
      </c>
      <c r="H8" s="175" t="s">
        <v>103</v>
      </c>
    </row>
    <row r="9" spans="1:8">
      <c r="A9" s="101" t="s">
        <v>104</v>
      </c>
      <c r="B9" s="102" t="s">
        <v>105</v>
      </c>
      <c r="C9" s="233" t="s">
        <v>106</v>
      </c>
      <c r="D9" s="234"/>
      <c r="E9" s="101" t="s">
        <v>4</v>
      </c>
      <c r="F9" s="233" t="s">
        <v>107</v>
      </c>
      <c r="G9" s="234"/>
    </row>
    <row r="10" spans="1:8" ht="15" customHeight="1">
      <c r="A10" s="98"/>
      <c r="B10" s="183" t="s">
        <v>109</v>
      </c>
      <c r="C10" s="183" t="s">
        <v>110</v>
      </c>
      <c r="D10" s="183" t="s">
        <v>111</v>
      </c>
      <c r="E10" s="99"/>
      <c r="F10" s="224" t="s">
        <v>143</v>
      </c>
      <c r="G10" s="226"/>
    </row>
    <row r="11" spans="1:8" ht="130.15" customHeight="1">
      <c r="A11" s="1">
        <v>1</v>
      </c>
      <c r="B11" s="78"/>
      <c r="C11" s="85" t="s">
        <v>234</v>
      </c>
      <c r="D11" s="116" t="s">
        <v>235</v>
      </c>
      <c r="E11" s="185">
        <v>4</v>
      </c>
      <c r="F11" s="256"/>
      <c r="G11" s="257"/>
    </row>
    <row r="12" spans="1:8" ht="130.15" customHeight="1">
      <c r="A12" s="1">
        <v>2</v>
      </c>
      <c r="B12" s="78"/>
      <c r="C12" s="85" t="s">
        <v>236</v>
      </c>
      <c r="D12" s="116" t="s">
        <v>237</v>
      </c>
      <c r="E12" s="185">
        <v>4</v>
      </c>
      <c r="F12" s="256"/>
      <c r="G12" s="257"/>
    </row>
    <row r="13" spans="1:8" ht="130.15" customHeight="1">
      <c r="A13" s="1">
        <v>3</v>
      </c>
      <c r="B13" s="78"/>
      <c r="C13" s="85" t="s">
        <v>238</v>
      </c>
      <c r="D13" s="116" t="s">
        <v>151</v>
      </c>
      <c r="E13" s="185">
        <v>4</v>
      </c>
      <c r="F13" s="256"/>
      <c r="G13" s="257"/>
    </row>
    <row r="14" spans="1:8" ht="130.15" customHeight="1">
      <c r="A14" s="1">
        <v>4</v>
      </c>
      <c r="B14" s="78"/>
      <c r="C14" s="85" t="s">
        <v>239</v>
      </c>
      <c r="D14" s="116" t="s">
        <v>240</v>
      </c>
      <c r="E14" s="185">
        <v>4</v>
      </c>
      <c r="F14" s="256"/>
      <c r="G14" s="257"/>
    </row>
    <row r="15" spans="1:8" ht="130.15" customHeight="1">
      <c r="A15" s="1">
        <v>5</v>
      </c>
      <c r="B15" s="78"/>
      <c r="C15" s="85" t="s">
        <v>241</v>
      </c>
      <c r="D15" s="116" t="s">
        <v>242</v>
      </c>
      <c r="E15" s="185">
        <v>4</v>
      </c>
      <c r="F15" s="256"/>
      <c r="G15" s="257"/>
    </row>
    <row r="16" spans="1:8" s="80" customFormat="1" ht="24.95" customHeight="1">
      <c r="A16"/>
      <c r="B16"/>
      <c r="C16"/>
      <c r="D16"/>
      <c r="E16"/>
      <c r="F16"/>
      <c r="G16"/>
    </row>
    <row r="17" spans="1:7" s="80" customFormat="1" ht="14.25" customHeight="1">
      <c r="A17"/>
      <c r="B17"/>
      <c r="C17"/>
      <c r="D17"/>
      <c r="E17"/>
      <c r="F17"/>
      <c r="G17"/>
    </row>
    <row r="18" spans="1:7" s="80" customFormat="1">
      <c r="A18"/>
      <c r="B18"/>
      <c r="C18"/>
      <c r="D18"/>
      <c r="E18"/>
      <c r="F18"/>
      <c r="G18"/>
    </row>
  </sheetData>
  <dataConsolidate/>
  <mergeCells count="13">
    <mergeCell ref="A1:G1"/>
    <mergeCell ref="A3:G3"/>
    <mergeCell ref="C9:D9"/>
    <mergeCell ref="F11:G11"/>
    <mergeCell ref="F10:G10"/>
    <mergeCell ref="F9:G9"/>
    <mergeCell ref="F15:G15"/>
    <mergeCell ref="F12:G12"/>
    <mergeCell ref="A4:B7"/>
    <mergeCell ref="C4:E7"/>
    <mergeCell ref="F4:G4"/>
    <mergeCell ref="F14:G14"/>
    <mergeCell ref="F13:G13"/>
  </mergeCells>
  <dataValidations count="1">
    <dataValidation type="list" allowBlank="1" showInputMessage="1" showErrorMessage="1" sqref="E11:E15" xr:uid="{49AAAA8D-8D87-4F5A-8DD0-5B5DDA72FA35}">
      <formula1>$H$3:$H$8</formula1>
    </dataValidation>
  </dataValidations>
  <printOptions horizontalCentered="1"/>
  <pageMargins left="0.27559055118110237" right="0.27559055118110237" top="0.59055118110236227" bottom="0.59055118110236227" header="0.35433070866141736" footer="0.27559055118110237"/>
  <pageSetup scale="7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14">
    <tabColor rgb="FF92D050"/>
  </sheetPr>
  <dimension ref="A1:G19"/>
  <sheetViews>
    <sheetView showGridLines="0" topLeftCell="A10" zoomScaleNormal="100" zoomScaleSheetLayoutView="90" workbookViewId="0">
      <selection activeCell="F15" sqref="F15"/>
    </sheetView>
  </sheetViews>
  <sheetFormatPr defaultRowHeight="13.15"/>
  <cols>
    <col min="1" max="1" width="4.140625" customWidth="1"/>
    <col min="2" max="2" width="8.5703125" customWidth="1"/>
    <col min="3" max="3" width="56.5703125" customWidth="1"/>
    <col min="4" max="5" width="8.42578125" customWidth="1"/>
    <col min="6" max="6" width="38.140625" customWidth="1"/>
  </cols>
  <sheetData>
    <row r="1" spans="1:7" ht="18.75" customHeight="1">
      <c r="A1" s="263" t="s">
        <v>243</v>
      </c>
      <c r="B1" s="263"/>
      <c r="C1" s="263"/>
      <c r="D1" s="263"/>
      <c r="E1" s="263"/>
      <c r="F1" s="263"/>
    </row>
    <row r="2" spans="1:7" s="2" customFormat="1" ht="11.25" customHeight="1">
      <c r="A2" s="264" t="s">
        <v>94</v>
      </c>
      <c r="B2" s="265"/>
      <c r="C2" s="265"/>
      <c r="D2" s="265"/>
      <c r="E2" s="265"/>
      <c r="F2" s="266"/>
      <c r="G2" s="51"/>
    </row>
    <row r="3" spans="1:7" ht="12" customHeight="1">
      <c r="A3" s="267" t="s">
        <v>175</v>
      </c>
      <c r="B3" s="268"/>
      <c r="C3" s="268"/>
      <c r="D3" s="268"/>
      <c r="E3" s="268"/>
      <c r="F3" s="269"/>
    </row>
    <row r="4" spans="1:7" ht="18.75" customHeight="1">
      <c r="A4" s="270" t="s">
        <v>176</v>
      </c>
      <c r="B4" s="271"/>
      <c r="C4" s="272"/>
      <c r="D4" s="272"/>
      <c r="E4" s="272"/>
      <c r="F4" s="273"/>
    </row>
    <row r="5" spans="1:7" ht="14.25" customHeight="1">
      <c r="A5" s="17" t="s">
        <v>177</v>
      </c>
      <c r="B5" s="18" t="s">
        <v>178</v>
      </c>
      <c r="C5" s="18" t="s">
        <v>179</v>
      </c>
      <c r="D5" s="18" t="s">
        <v>244</v>
      </c>
      <c r="E5" s="17" t="s">
        <v>180</v>
      </c>
      <c r="F5" s="17" t="s">
        <v>181</v>
      </c>
    </row>
    <row r="6" spans="1:7" ht="39.6">
      <c r="A6" s="52">
        <v>1</v>
      </c>
      <c r="B6" s="52" t="s">
        <v>182</v>
      </c>
      <c r="C6" s="13" t="s">
        <v>245</v>
      </c>
      <c r="D6" s="72"/>
      <c r="E6" s="73"/>
      <c r="F6" s="58"/>
    </row>
    <row r="7" spans="1:7" ht="26.45">
      <c r="A7" s="52">
        <v>2</v>
      </c>
      <c r="B7" s="52" t="s">
        <v>182</v>
      </c>
      <c r="C7" s="13" t="s">
        <v>246</v>
      </c>
      <c r="D7" s="72"/>
      <c r="E7" s="73"/>
      <c r="F7" s="58"/>
    </row>
    <row r="8" spans="1:7" ht="26.45">
      <c r="A8" s="52">
        <v>3</v>
      </c>
      <c r="B8" s="52" t="s">
        <v>182</v>
      </c>
      <c r="C8" s="13" t="s">
        <v>247</v>
      </c>
      <c r="D8" s="72"/>
      <c r="E8" s="73"/>
      <c r="F8" s="58"/>
    </row>
    <row r="9" spans="1:7" ht="39.6">
      <c r="A9" s="52">
        <v>4</v>
      </c>
      <c r="B9" s="52" t="s">
        <v>182</v>
      </c>
      <c r="C9" s="13" t="s">
        <v>248</v>
      </c>
      <c r="D9" s="72"/>
      <c r="E9" s="73"/>
      <c r="F9" s="58"/>
    </row>
    <row r="10" spans="1:7" ht="66">
      <c r="A10" s="52">
        <v>5</v>
      </c>
      <c r="B10" s="52" t="s">
        <v>182</v>
      </c>
      <c r="C10" s="13" t="s">
        <v>249</v>
      </c>
      <c r="D10" s="72"/>
      <c r="E10" s="73"/>
      <c r="F10" s="58"/>
    </row>
    <row r="11" spans="1:7">
      <c r="A11" s="52">
        <v>6</v>
      </c>
      <c r="B11" s="52" t="s">
        <v>189</v>
      </c>
      <c r="C11" s="13" t="s">
        <v>250</v>
      </c>
      <c r="D11" s="72"/>
      <c r="E11" s="73"/>
      <c r="F11" s="58"/>
    </row>
    <row r="12" spans="1:7" ht="26.45">
      <c r="A12" s="52">
        <v>7</v>
      </c>
      <c r="B12" s="52" t="s">
        <v>189</v>
      </c>
      <c r="C12" s="13" t="s">
        <v>251</v>
      </c>
      <c r="D12" s="72"/>
      <c r="E12" s="73"/>
      <c r="F12" s="58"/>
    </row>
    <row r="13" spans="1:7" ht="26.45">
      <c r="A13" s="52">
        <v>8</v>
      </c>
      <c r="B13" s="52" t="s">
        <v>189</v>
      </c>
      <c r="C13" s="13" t="s">
        <v>252</v>
      </c>
      <c r="D13" s="72"/>
      <c r="E13" s="73"/>
      <c r="F13" s="58"/>
    </row>
    <row r="14" spans="1:7" ht="66">
      <c r="A14" s="52">
        <v>9</v>
      </c>
      <c r="B14" s="52" t="s">
        <v>193</v>
      </c>
      <c r="C14" s="13" t="s">
        <v>253</v>
      </c>
      <c r="D14" s="72"/>
      <c r="E14" s="73"/>
      <c r="F14" s="58"/>
    </row>
    <row r="15" spans="1:7" ht="52.9">
      <c r="A15" s="52">
        <v>10</v>
      </c>
      <c r="B15" s="52" t="s">
        <v>193</v>
      </c>
      <c r="C15" s="13" t="s">
        <v>254</v>
      </c>
      <c r="D15" s="72"/>
      <c r="E15" s="73"/>
      <c r="F15" s="58"/>
    </row>
    <row r="16" spans="1:7" ht="52.9">
      <c r="A16" s="52">
        <v>11</v>
      </c>
      <c r="B16" s="52" t="s">
        <v>182</v>
      </c>
      <c r="C16" s="13" t="s">
        <v>255</v>
      </c>
      <c r="D16" s="74"/>
      <c r="E16" s="74"/>
      <c r="F16" s="37"/>
    </row>
    <row r="17" spans="1:6" ht="52.9">
      <c r="A17" s="52">
        <v>12</v>
      </c>
      <c r="B17" s="52" t="s">
        <v>182</v>
      </c>
      <c r="C17" s="13" t="s">
        <v>256</v>
      </c>
      <c r="D17" s="74"/>
      <c r="E17" s="74"/>
      <c r="F17" s="53"/>
    </row>
    <row r="18" spans="1:6" ht="41.25" customHeight="1">
      <c r="A18" s="52">
        <v>13</v>
      </c>
      <c r="B18" s="52" t="s">
        <v>189</v>
      </c>
      <c r="C18" s="13" t="s">
        <v>197</v>
      </c>
      <c r="D18" s="74"/>
      <c r="E18" s="74"/>
      <c r="F18" s="53"/>
    </row>
    <row r="19" spans="1:6" ht="18" customHeight="1">
      <c r="A19" s="274" t="s">
        <v>198</v>
      </c>
      <c r="B19" s="275"/>
      <c r="C19" s="276"/>
      <c r="D19" s="15" t="e">
        <f>(SUM(D6:D18))/((COUNTIF(D6:D18,"&gt;0")*4))</f>
        <v>#DIV/0!</v>
      </c>
      <c r="E19" s="15" t="e">
        <f>(SUM(E6:E18))/((COUNTIF(E6:E18,"&gt;0")*4))</f>
        <v>#DIV/0!</v>
      </c>
      <c r="F19" s="16"/>
    </row>
  </sheetData>
  <mergeCells count="5">
    <mergeCell ref="A1:F1"/>
    <mergeCell ref="A2:F2"/>
    <mergeCell ref="A3:F3"/>
    <mergeCell ref="A4:F4"/>
    <mergeCell ref="A19:C19"/>
  </mergeCells>
  <dataValidations count="1">
    <dataValidation type="decimal" allowBlank="1" showInputMessage="1" showErrorMessage="1" sqref="D16:E18" xr:uid="{00000000-0002-0000-0600-000000000000}">
      <formula1>0</formula1>
      <formula2>4</formula2>
    </dataValidation>
  </dataValidations>
  <printOptions horizontalCentered="1"/>
  <pageMargins left="0.27559055118110237" right="0.27559055118110237" top="0.55118110236220474" bottom="0.31496062992125984" header="0.51181102362204722" footer="0.23622047244094491"/>
  <pageSetup scale="82" orientation="portrait" r:id="rId1"/>
  <headerFooter alignWithMargins="0"/>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086AC6ED47E874282BE42DEB20FF909" ma:contentTypeVersion="0" ma:contentTypeDescription="Crie um novo documento." ma:contentTypeScope="" ma:versionID="424297c2a709eb2fc02f1a9205a07a1d">
  <xsd:schema xmlns:xsd="http://www.w3.org/2001/XMLSchema" xmlns:xs="http://www.w3.org/2001/XMLSchema" xmlns:p="http://schemas.microsoft.com/office/2006/metadata/properties" targetNamespace="http://schemas.microsoft.com/office/2006/metadata/properties" ma:root="true" ma:fieldsID="8d2d35cd79d80d3b38601b74d693a05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D4B21D-2C7B-483D-9841-D7E121B3BE3A}"/>
</file>

<file path=customXml/itemProps2.xml><?xml version="1.0" encoding="utf-8"?>
<ds:datastoreItem xmlns:ds="http://schemas.openxmlformats.org/officeDocument/2006/customXml" ds:itemID="{2D0D5CFE-0529-4641-8B3A-C73EF80A04C7}"/>
</file>

<file path=customXml/itemProps3.xml><?xml version="1.0" encoding="utf-8"?>
<ds:datastoreItem xmlns:ds="http://schemas.openxmlformats.org/officeDocument/2006/customXml" ds:itemID="{6963AE67-7FFB-4E7B-8454-072D37E3C17C}"/>
</file>

<file path=docProps/app.xml><?xml version="1.0" encoding="utf-8"?>
<Properties xmlns="http://schemas.openxmlformats.org/officeDocument/2006/extended-properties" xmlns:vt="http://schemas.openxmlformats.org/officeDocument/2006/docPropsVTypes">
  <Application>Microsoft Excel Online</Application>
  <Manager/>
  <Company>Monsanto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Monsanto</dc:creator>
  <cp:keywords/>
  <dc:description/>
  <cp:lastModifiedBy/>
  <cp:revision/>
  <dcterms:created xsi:type="dcterms:W3CDTF">2004-04-12T16:29:36Z</dcterms:created>
  <dcterms:modified xsi:type="dcterms:W3CDTF">2022-02-16T15:30:48Z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0x0101006086AC6ED47E874282BE42DEB20FF909</vt:lpwstr>
  </property>
</Properties>
</file>